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300" windowHeight="11016"/>
  </bookViews>
  <sheets>
    <sheet name="прил1" sheetId="18" r:id="rId1"/>
    <sheet name="прил2" sheetId="19" r:id="rId2"/>
    <sheet name="прил 3" sheetId="21" r:id="rId3"/>
    <sheet name="прил4" sheetId="51" r:id="rId4"/>
    <sheet name="прил5" sheetId="41" r:id="rId5"/>
    <sheet name="прил6" sheetId="42" r:id="rId6"/>
    <sheet name="прил7" sheetId="43" r:id="rId7"/>
    <sheet name="прил8" sheetId="50" r:id="rId8"/>
    <sheet name="прил9" sheetId="45" r:id="rId9"/>
    <sheet name="прил 10" sheetId="46" r:id="rId10"/>
    <sheet name="прил 11" sheetId="47" r:id="rId11"/>
    <sheet name="прил 12" sheetId="48" r:id="rId12"/>
    <sheet name="прил 13" sheetId="49" r:id="rId13"/>
  </sheets>
  <definedNames>
    <definedName name="_xlnm._FilterDatabase" localSheetId="3" hidden="1">прил4!$A$18:$U$616</definedName>
    <definedName name="_xlnm._FilterDatabase" localSheetId="4" hidden="1">прил5!$A$19:$IV$559</definedName>
    <definedName name="_xlnm._FilterDatabase" localSheetId="5" hidden="1">прил6!$A$19:$AB$69</definedName>
    <definedName name="_xlnm._FilterDatabase" localSheetId="6" hidden="1">прил7!$A$20:$I$66</definedName>
    <definedName name="_xlnm._FilterDatabase" localSheetId="7" hidden="1">прил8!$A$18:$AB$627</definedName>
    <definedName name="_xlnm._FilterDatabase" localSheetId="8" hidden="1">прил9!$A$18:$AB$578</definedName>
    <definedName name="_xlnm.Print_Titles" localSheetId="2">'прил 3'!$20:$21</definedName>
    <definedName name="_xlnm.Print_Titles" localSheetId="0">прил1!$20:$20</definedName>
    <definedName name="_xlnm.Print_Titles" localSheetId="1">прил2!$18:$19</definedName>
    <definedName name="_xlnm.Print_Titles" localSheetId="3">прил4!$16:$18</definedName>
    <definedName name="_xlnm.Print_Titles" localSheetId="4">прил5!$17:$19</definedName>
    <definedName name="_xlnm.Print_Titles" localSheetId="5">прил6!$17:$19</definedName>
    <definedName name="_xlnm.Print_Titles" localSheetId="6">прил7!$18:$20</definedName>
    <definedName name="_xlnm.Print_Titles" localSheetId="7">прил8!$16:$18</definedName>
    <definedName name="_xlnm.Print_Titles" localSheetId="8">прил9!$16:$18</definedName>
    <definedName name="к_Решению_Думы__О_бюджете_Черемховского" localSheetId="9">#REF!</definedName>
    <definedName name="к_Решению_Думы__О_бюджете_Черемховского" localSheetId="10">#REF!</definedName>
    <definedName name="к_Решению_Думы__О_бюджете_Черемховского" localSheetId="11">#REF!</definedName>
    <definedName name="к_Решению_Думы__О_бюджете_Черемховского" localSheetId="12">#REF!</definedName>
    <definedName name="к_Решению_Думы__О_бюджете_Черемховского" localSheetId="4">#REF!</definedName>
    <definedName name="к_Решению_Думы__О_бюджете_Черемховского" localSheetId="5">#REF!</definedName>
    <definedName name="к_Решению_Думы__О_бюджете_Черемховского" localSheetId="6">#REF!</definedName>
    <definedName name="к_Решению_Думы__О_бюджете_Черемховского" localSheetId="8">#REF!</definedName>
    <definedName name="к_Решению_Думы__О_бюджете_Черемховского">#REF!</definedName>
    <definedName name="_xlnm.Print_Area" localSheetId="10">'прил 11'!$A$1:$H$23</definedName>
    <definedName name="_xlnm.Print_Area" localSheetId="11">'прил 12'!$A$1:$C$42</definedName>
    <definedName name="_xlnm.Print_Area" localSheetId="12">'прил 13'!$A$1:$D$43</definedName>
    <definedName name="_xlnm.Print_Area" localSheetId="2">'прил 3'!$A$1:$D$56</definedName>
    <definedName name="_xlnm.Print_Area" localSheetId="0">прил1!$A$1:$C$79</definedName>
    <definedName name="_xlnm.Print_Area" localSheetId="1">прил2!$A$1:$D$85</definedName>
    <definedName name="_xlnm.Print_Area" localSheetId="4">прил5!$A$1:$F$562</definedName>
    <definedName name="_xlnm.Print_Area" localSheetId="5">прил6!$A$1:$D$71</definedName>
    <definedName name="_xlnm.Print_Area" localSheetId="6">прил7!$A$1:$E$69</definedName>
    <definedName name="_xlnm.Print_Area" localSheetId="7">прил8!$A$1:$G$632</definedName>
    <definedName name="_xlnm.Print_Area" localSheetId="8">прил9!$A$1:$H$581</definedName>
  </definedNames>
  <calcPr calcId="124519"/>
</workbook>
</file>

<file path=xl/calcChain.xml><?xml version="1.0" encoding="utf-8"?>
<calcChain xmlns="http://schemas.openxmlformats.org/spreadsheetml/2006/main">
  <c r="G123" i="50"/>
  <c r="G99"/>
  <c r="D45" i="42"/>
  <c r="D44"/>
  <c r="C33" i="48"/>
  <c r="C29"/>
  <c r="C62" i="18"/>
  <c r="D30" i="49"/>
  <c r="D34"/>
  <c r="C30"/>
  <c r="C34"/>
  <c r="C38" l="1"/>
  <c r="C37" s="1"/>
  <c r="C36" s="1"/>
  <c r="C35" s="1"/>
  <c r="D33"/>
  <c r="D32" s="1"/>
  <c r="D31" s="1"/>
  <c r="C33"/>
  <c r="C32" s="1"/>
  <c r="C31" s="1"/>
  <c r="D29"/>
  <c r="D28" s="1"/>
  <c r="D27" s="1"/>
  <c r="C29"/>
  <c r="C28" s="1"/>
  <c r="C27" s="1"/>
  <c r="D24"/>
  <c r="D21" s="1"/>
  <c r="C24"/>
  <c r="C21" s="1"/>
  <c r="D19"/>
  <c r="D18" s="1"/>
  <c r="C19"/>
  <c r="C18" s="1"/>
  <c r="C37" i="48"/>
  <c r="C36" s="1"/>
  <c r="C35" s="1"/>
  <c r="C34" s="1"/>
  <c r="C32"/>
  <c r="C31" s="1"/>
  <c r="C30" s="1"/>
  <c r="C28"/>
  <c r="C27" s="1"/>
  <c r="C26" s="1"/>
  <c r="C23"/>
  <c r="C21"/>
  <c r="C20" s="1"/>
  <c r="C18"/>
  <c r="C17" s="1"/>
  <c r="E19" i="47"/>
  <c r="H19" s="1"/>
  <c r="E18"/>
  <c r="H18" s="1"/>
  <c r="G16"/>
  <c r="F16"/>
  <c r="D16"/>
  <c r="C16"/>
  <c r="B16"/>
  <c r="E21" i="46"/>
  <c r="E20"/>
  <c r="D18"/>
  <c r="C18"/>
  <c r="B18"/>
  <c r="C26" i="49" l="1"/>
  <c r="C17" s="1"/>
  <c r="H16" i="47"/>
  <c r="E18" i="46"/>
  <c r="D26" i="49"/>
  <c r="D17" s="1"/>
  <c r="C25" i="48"/>
  <c r="C16" s="1"/>
  <c r="E16" i="47"/>
  <c r="H578" i="45" l="1"/>
  <c r="G578"/>
  <c r="H218"/>
  <c r="G218"/>
  <c r="E63" i="43"/>
  <c r="D63"/>
  <c r="E61"/>
  <c r="D61"/>
  <c r="E59"/>
  <c r="D59"/>
  <c r="E57"/>
  <c r="D57"/>
  <c r="E52"/>
  <c r="D52"/>
  <c r="E50"/>
  <c r="D50"/>
  <c r="E47"/>
  <c r="D47"/>
  <c r="E40"/>
  <c r="D40"/>
  <c r="E37"/>
  <c r="D37"/>
  <c r="E33"/>
  <c r="D33"/>
  <c r="E31"/>
  <c r="D31"/>
  <c r="E29"/>
  <c r="D29"/>
  <c r="E21"/>
  <c r="D21"/>
  <c r="D66" i="42"/>
  <c r="D64"/>
  <c r="D62"/>
  <c r="D60"/>
  <c r="D55"/>
  <c r="D53"/>
  <c r="D50"/>
  <c r="D43"/>
  <c r="D41"/>
  <c r="D33"/>
  <c r="D31"/>
  <c r="D29"/>
  <c r="D20"/>
  <c r="F559" i="41"/>
  <c r="E559"/>
  <c r="C26" i="18"/>
  <c r="C28"/>
  <c r="C30"/>
  <c r="C75"/>
  <c r="E66" i="43" l="1"/>
  <c r="D69" i="42"/>
  <c r="D66" i="43"/>
  <c r="C57" i="19"/>
  <c r="C23" i="18"/>
  <c r="D40" i="19" l="1"/>
  <c r="D65"/>
  <c r="D63"/>
  <c r="D58"/>
  <c r="D56"/>
  <c r="D53"/>
  <c r="D49"/>
  <c r="D42"/>
  <c r="D37"/>
  <c r="D35"/>
  <c r="D33"/>
  <c r="D31"/>
  <c r="D29"/>
  <c r="D25"/>
  <c r="D23"/>
  <c r="D21"/>
  <c r="C65"/>
  <c r="C63"/>
  <c r="C58"/>
  <c r="C56"/>
  <c r="C53"/>
  <c r="C49"/>
  <c r="C42"/>
  <c r="C40"/>
  <c r="C37"/>
  <c r="C35"/>
  <c r="C33"/>
  <c r="C31"/>
  <c r="C29"/>
  <c r="C25"/>
  <c r="C23"/>
  <c r="C21"/>
  <c r="C55" i="18"/>
  <c r="C35"/>
  <c r="C24"/>
  <c r="C73"/>
  <c r="D52" i="19" l="1"/>
  <c r="D51" s="1"/>
  <c r="C52"/>
  <c r="C51" s="1"/>
  <c r="C20"/>
  <c r="D20"/>
  <c r="C43" i="18"/>
  <c r="C38"/>
  <c r="C33"/>
  <c r="D67" i="19" l="1"/>
  <c r="C67"/>
  <c r="C71" i="18" l="1"/>
  <c r="C66"/>
  <c r="C59"/>
  <c r="C48"/>
  <c r="C46"/>
  <c r="C37"/>
  <c r="C31"/>
  <c r="C22"/>
  <c r="C58" l="1"/>
  <c r="C57" s="1"/>
  <c r="C21" l="1"/>
  <c r="C77" s="1"/>
</calcChain>
</file>

<file path=xl/sharedStrings.xml><?xml version="1.0" encoding="utf-8"?>
<sst xmlns="http://schemas.openxmlformats.org/spreadsheetml/2006/main" count="7505" uniqueCount="755">
  <si>
    <t>Ю.Н. Гайдук</t>
  </si>
  <si>
    <t>Наименование</t>
  </si>
  <si>
    <t>Начальник финансового управления</t>
  </si>
  <si>
    <t>(тыс. рублей)</t>
  </si>
  <si>
    <t>Код бюджетной классификации Российской Федерации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</si>
  <si>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</si>
  <si>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</si>
  <si>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</si>
  <si>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</si>
  <si>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</si>
  <si>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</si>
  <si>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</si>
  <si>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</si>
  <si>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</si>
  <si>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</si>
  <si>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</si>
  <si>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</si>
  <si>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</si>
  <si>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</si>
  <si>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</si>
  <si>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</si>
  <si>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</si>
  <si>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</si>
  <si>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ГОСУДАРСТВЕННАЯ ПОШЛИНА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</si>
  <si>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</si>
  <si>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</si>
  <si>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</si>
  <si>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</si>
  <si>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</si>
  <si>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</si>
  <si>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</si>
  <si>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</si>
  <si>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</si>
  <si>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</si>
  <si>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 xml:space="preserve">Плата за выбросы загрязняющих веществ в атмосферный воздух стационарными объектами </t>
  </si>
  <si>
    <t>000 1 12 01010 01 0000 120</t>
  </si>
  <si>
    <t>Плата за сбросы загрязняющих веществ в водные объекты</t>
  </si>
  <si>
    <t>000 1 12 01030 01 0000 120</t>
  </si>
  <si>
    <t>ДОХОДЫ ОТ ОКАЗАНИЯ ПЛАТНЫХ УСЛУГ (РАБОТ) И КОМПЕНСАЦИИ ЗАТРАТ ГОСУДАРСТВА</t>
  </si>
  <si>
    <t>000 1 13 00000 00 0000 000</t>
  </si>
  <si>
    <t>000 113 01000 00 0000 130</t>
  </si>
  <si>
    <t>Прочие доходы от оказания платных услуг (работ) получателями средств бюджетов муниципальных районов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</si>
  <si>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</si>
  <si>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</si>
  <si>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</si>
  <si>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</si>
  <si>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</si>
  <si>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</si>
  <si>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</si>
  <si>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</si>
  <si>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</si>
  <si>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</si>
  <si>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Суммы по искам о возмещении вреда, причиненного окружающей среде</t>
  </si>
  <si>
    <t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правонарушений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</si>
  <si>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</si>
  <si>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</si>
  <si>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</si>
  <si>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</si>
  <si>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</si>
  <si>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</si>
  <si>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</si>
  <si>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</si>
  <si>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ДОТАЦИИИ БЮДЖЕТАМ БЮДЖЕТНОЙ СИСТЕМЫ РФ</t>
  </si>
  <si>
    <t>СУБСИДИИ БЮДЖЕТАМ БЮДЖЕТНОЙ СИСТЕМЫ РФ (межбюджетные субсидии)</t>
  </si>
  <si>
    <t>Прочие субсидии</t>
  </si>
  <si>
    <t>СУБВЕНЦИИ БЮДЖЕТАМ БЮДЖЕТНОЙ СИСТЕМЫ РФ</t>
  </si>
  <si>
    <t>Субвенции бюджетам муниципальных образований на предоставление гражданам субсидий на оплату жилых помещений и коммунальных услуг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</si>
  <si>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</si>
  <si>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</si>
  <si>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ИНЫЕ МЕЖБЮДЖЕТНЫЕ ТРАНСФЕРТЫ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</si>
  <si>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</si>
  <si>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</si>
  <si>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</si>
  <si>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Возврат остатков субсидий и субвенций из бюджетов муниципальных районов</t>
  </si>
  <si>
    <t>ИТОГО ДОХОДОВ</t>
  </si>
  <si>
    <t>Прогноз на</t>
  </si>
  <si>
    <t>Код бюджетной классификации РФ</t>
  </si>
  <si>
    <t>Наименование главного администратора доходов районного бюджета</t>
  </si>
  <si>
    <t>главного администратора доходов</t>
  </si>
  <si>
    <t>доходов районного бюджета</t>
  </si>
  <si>
    <t>1 16 90050 05 0000 140</t>
  </si>
  <si>
    <t>Перечень главных администраторов доходов бюджета Черемховского районного муниципального образования - органов местного самоуправления Черемховского районного муниципального образования</t>
  </si>
  <si>
    <t>Отдел по культуре и библиотечному обслуживанию администрации Черемховского районного муниципального образования</t>
  </si>
  <si>
    <t>1 13 01995 05 0000 130</t>
  </si>
  <si>
    <t>1 17 01050 05 0000 180</t>
  </si>
  <si>
    <t>Невыясненные поступления, зачисляемые в бюджеты муниципальных районов</t>
  </si>
  <si>
    <t>Отдел образования администрации Черемховского районного муниципального образования</t>
  </si>
  <si>
    <t>Финансовое управление Администрации Черемховского районного муниципального образования</t>
  </si>
  <si>
    <t>Комитет по управлению муниципальным имуществом Черемховского районного муниципального образования</t>
  </si>
  <si>
    <t>1 11 05013 05 0000 120</t>
  </si>
  <si>
    <t>1 11 05035 05 0000 120</t>
  </si>
  <si>
    <t>1 14 06013 05 0000 430</t>
  </si>
  <si>
    <t>Администрация Черемховского районного муниципального образования</t>
  </si>
  <si>
    <t>Управление жилищно-коммунального хозяйства, строительства, транспорта, связи, экологии администрации Черемховского районного муниципального образования</t>
  </si>
  <si>
    <t>Иные доходы бюджета Черемховского районного муниципального образования, администрирование которых может осуществляться главными администраторами доходов бюджета Черемховского районного муниципального образования в пределах их компетенции</t>
  </si>
  <si>
    <t>2 00 00000 00 0000 000</t>
  </si>
  <si>
    <r>
      <t>Безвозмездные поступления</t>
    </r>
    <r>
      <rPr>
        <b/>
        <sz val="11"/>
        <color indexed="8"/>
        <rFont val="Times New Roman"/>
        <family val="1"/>
        <charset val="204"/>
      </rPr>
      <t>*(1), *(2)</t>
    </r>
  </si>
  <si>
    <t>*(1) В части доходов, зачисляемых в бюджет Черемховского районного муниципального образования;</t>
  </si>
  <si>
    <t xml:space="preserve">                   Ю.Н. Гайдук</t>
  </si>
  <si>
    <t xml:space="preserve">Прогнозируемые доходы бюджета Черемховского районного муниципального образования на 2019 год </t>
  </si>
  <si>
    <t xml:space="preserve">Прогноз на 2019 год </t>
  </si>
  <si>
    <t>ЗАДОЛЖЕННОСТЬ И ПЕРЕРАСЧЕТЫ ПО ОТМЕНЕННЫМ НАЛОГАМ, СБОРАМ И ИНЫМ ОБЯЗАТЕЛЬНЫМ ПЛАТЕЖАМ</t>
  </si>
  <si>
    <t>000 1 09 00000 00 0000 000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</si>
  <si>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</si>
  <si>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</si>
  <si>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</si>
  <si>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</si>
  <si>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Прочие доходы от компенсации затрат бюджетов муниципальных районов</t>
  </si>
  <si>
    <t>000 113 02000 00 0000 130</t>
  </si>
  <si>
    <t xml:space="preserve">Доходы от оказания платных услуг (работ) </t>
  </si>
  <si>
    <t>Доходы от компенсации затрат государства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</si>
  <si>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</si>
  <si>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</si>
  <si>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000 1 09 06000 02 0000 110</t>
  </si>
  <si>
    <t>Прочие налоги и сборы (по отмененным налогам и сборам субъектов Российской Федерации)</t>
  </si>
  <si>
    <t>000 1 16 03000 00 0000 140</t>
  </si>
  <si>
    <t>000 1 16 25000 00 0000 140</t>
  </si>
  <si>
    <t>000 1 16 28000 00 0000 140</t>
  </si>
  <si>
    <t>000 1 16 35000 00 0000 140</t>
  </si>
  <si>
    <t>000 1 16 90000 00 0000 140</t>
  </si>
  <si>
    <t>000 1 16 43000 00 0000 140</t>
  </si>
  <si>
    <t>Прочие поступления от денежных взысканий (штрафов) и иных сумм в возмещение ущерба</t>
  </si>
  <si>
    <t>000 2 02 00000 00 0000 000</t>
  </si>
  <si>
    <t>000 2 02 10000 00 0000 150</t>
  </si>
  <si>
    <t>000 2 02 20000 00 0000 150</t>
  </si>
  <si>
    <t>000 2 02 30000 00 0000 150</t>
  </si>
  <si>
    <t>Дотации бюджетам на выравнивание бюджетной обеспеченности</t>
  </si>
  <si>
    <t>000 2 02 15001 00 0000 150</t>
  </si>
  <si>
    <t>000 2 02 15002 00 0000 150</t>
  </si>
  <si>
    <t>000 2 02 29999 00 0000 150</t>
  </si>
  <si>
    <t>000 2 02 30022 00 0000 150</t>
  </si>
  <si>
    <t>000 2 02 30024 00 0000 150</t>
  </si>
  <si>
    <t>000 2 02 35120 00 0000 150</t>
  </si>
  <si>
    <t>000 2 02 39999 00 0000 150</t>
  </si>
  <si>
    <t>000 2 02 40000 00 0000 150</t>
  </si>
  <si>
    <t>000 2 02 40014 00 0000 150</t>
  </si>
  <si>
    <t>Дотации бюджетам на поддержку мер  по обеспечению сбалансированности  бюджетов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</si>
  <si>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</si>
  <si>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</si>
  <si>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113 02995 05 0000 130</t>
  </si>
  <si>
    <t xml:space="preserve">113 02995 05 0000 130 </t>
  </si>
  <si>
    <t xml:space="preserve">Прогнозируемые доходы бюджета Черемховского районного муниципального образования на плановый период 2020 и 2021 годов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</si>
  <si>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</si>
  <si>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*(2)Администрирование поступлений по всем подгруппам, статьям, подстатьям, элементам соответствующей группы кода вида доходов и кодам подвидов доходов, осуществляется главным администратором, указанным в группировочном коде бюджетной классификации.</t>
  </si>
  <si>
    <t>ВОЗВРАТ ОТСТАКОВ СУБСИДИЙ И СУБВЕНЦИЙ</t>
  </si>
  <si>
    <t>000 2 19 00000 00 0000 000</t>
  </si>
  <si>
    <t>000 2 19 60010 05 0000 150</t>
  </si>
  <si>
    <t>000 2 07 05020 00 0000 150</t>
  </si>
  <si>
    <t>000 1 05 04000 02 0000 110</t>
  </si>
  <si>
    <t>Налог, взимаемый в связи с применением патентной системы налогообложения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</si>
  <si>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2019 год</t>
  </si>
  <si>
    <t>Наименование показателя</t>
  </si>
  <si>
    <t>Код</t>
  </si>
  <si>
    <t xml:space="preserve">Сумма, тыс. руб. </t>
  </si>
  <si>
    <t>целевой статьи</t>
  </si>
  <si>
    <t>вида расходов</t>
  </si>
  <si>
    <t>раздела, подраздела</t>
  </si>
  <si>
    <t>Муниципальная программа "Развитие образования Черемховского района" на 2018-2023 годы</t>
  </si>
  <si>
    <t>6100000000</t>
  </si>
  <si>
    <t/>
  </si>
  <si>
    <t>Подпрограмма "Развитие дошкольного, общего и дополнительного образования" на 2018-2023 годы</t>
  </si>
  <si>
    <t>6110000000</t>
  </si>
  <si>
    <t>Основное мероприятие: Повышение эффективности дошкольного образования</t>
  </si>
  <si>
    <t>6110100000</t>
  </si>
  <si>
    <t>Обеспечение противопожарных мероприятий в образовательных организациях</t>
  </si>
  <si>
    <t>6110120001</t>
  </si>
  <si>
    <t>Закупка товаров, работ и услуг для государственных (муниципальных) нужд</t>
  </si>
  <si>
    <t>200</t>
  </si>
  <si>
    <t>Дошкольное образование</t>
  </si>
  <si>
    <t>Проведение санитарно-эпидемиологических мероприятий</t>
  </si>
  <si>
    <t>6110120003</t>
  </si>
  <si>
    <t>Профессиональная подготовка и повышение квалификации кадров</t>
  </si>
  <si>
    <t>6110120100</t>
  </si>
  <si>
    <t>Профессиональная подготовка, переподготовка и повышение квалификации</t>
  </si>
  <si>
    <t>Обеспечение деятельности муниципальных учреждений</t>
  </si>
  <si>
    <t>6110120290</t>
  </si>
  <si>
    <t>Иные бюджетные ассигнования</t>
  </si>
  <si>
    <t>800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</si>
  <si>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</si>
  <si>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6110173010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</si>
  <si>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</si>
  <si>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</si>
  <si>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</si>
  <si>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61101S2200</t>
  </si>
  <si>
    <t>Реализация мероприятий перечня проектов народных инициатив</t>
  </si>
  <si>
    <t>61101S2370</t>
  </si>
  <si>
    <t>Основное мероприятие: Повышение эффективности общего образования</t>
  </si>
  <si>
    <t>6110200000</t>
  </si>
  <si>
    <t>6110220001</t>
  </si>
  <si>
    <t>Общее образование</t>
  </si>
  <si>
    <t>Капитальный ремонт учреждений образования, культуры</t>
  </si>
  <si>
    <t>6110220002</t>
  </si>
  <si>
    <t>6110220003</t>
  </si>
  <si>
    <t>Обеспечение безопасности ежедневного подвоза обучающихся к месту обучения и обратно</t>
  </si>
  <si>
    <t>6110220004</t>
  </si>
  <si>
    <t>Обеспечение занятости несовершеннолетних граждан в возрасте от 14 до 18 лет</t>
  </si>
  <si>
    <t>6110220005</t>
  </si>
  <si>
    <t>Комплектование учебных фондов школьных библиотек</t>
  </si>
  <si>
    <t>6110220006</t>
  </si>
  <si>
    <t xml:space="preserve">Обеспечение оборудованием пунктов проведения экзаменов </t>
  </si>
  <si>
    <t>6110220007</t>
  </si>
  <si>
    <t>6110220100</t>
  </si>
  <si>
    <t>6110220290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</si>
  <si>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</si>
  <si>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>6110273020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</si>
  <si>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</si>
  <si>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6110273050</t>
  </si>
  <si>
    <t>Охрана семьи и детства</t>
  </si>
  <si>
    <t>Мероприятия по капитальному ремонту образовательных организаций Иркутской области</t>
  </si>
  <si>
    <t>61102S2050</t>
  </si>
  <si>
    <t>61102S2200</t>
  </si>
  <si>
    <t>61102S2370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</si>
  <si>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</si>
  <si>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61102S2590</t>
  </si>
  <si>
    <t>Основное мероприятие: Развитие системы дополнительного образования</t>
  </si>
  <si>
    <t>6110300000</t>
  </si>
  <si>
    <t>6110320001</t>
  </si>
  <si>
    <t>Дополнительное образование детей</t>
  </si>
  <si>
    <t>6110320003</t>
  </si>
  <si>
    <t>6110320290</t>
  </si>
  <si>
    <t>61103S2370</t>
  </si>
  <si>
    <t>Подпрограмма "Обеспечение реализации муниципальной программы и прочие мероприятия в области образования" на 2018 – 2023 годы</t>
  </si>
  <si>
    <t>6120000000</t>
  </si>
  <si>
    <t>Основное мероприятие: Муниципальное управление в сфере образования</t>
  </si>
  <si>
    <t>6120100000</t>
  </si>
  <si>
    <t>Расходы на обеспечение функций органов местного самоуправления</t>
  </si>
  <si>
    <t>6120120190</t>
  </si>
  <si>
    <t>Другие вопросы в области образования</t>
  </si>
  <si>
    <t>6120120290</t>
  </si>
  <si>
    <t>Основное мероприятие: Профилактика суицидальных попыток среди несовершеннолетних</t>
  </si>
  <si>
    <t>6120200000</t>
  </si>
  <si>
    <t>Реализация направлений расходов основного мероприятия  подпрограммы муниципальной программы, а также непрограммных направлений расходов органов местного самоуправления</t>
  </si>
  <si>
    <t>6120229999</t>
  </si>
  <si>
    <t>Основное мероприятие: Обеспечение проведения муниципальных и региональных мероприятий в сфере образования</t>
  </si>
  <si>
    <t>6120300000</t>
  </si>
  <si>
    <t>Реализация направлений расходов основного мероприятия  подпрограммы муниципальной программы , а также непрограммных направлений расходов органов местного самоуправления</t>
  </si>
  <si>
    <t>6120329999</t>
  </si>
  <si>
    <t>Социальное обеспечение и иные выплаты населению</t>
  </si>
  <si>
    <t>300</t>
  </si>
  <si>
    <t>61203S2370</t>
  </si>
  <si>
    <t>Основное мероприятие: Развитие системы отдыха и оздоровления</t>
  </si>
  <si>
    <t>6120400000</t>
  </si>
  <si>
    <t>6120420003</t>
  </si>
  <si>
    <t>Молодежная политика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</si>
  <si>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</si>
  <si>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61204S2080</t>
  </si>
  <si>
    <t>Муниципальная программа "Сохранение и развитие культуры в Черемховском районном муниципальном образовании " на 2018-2023 годы</t>
  </si>
  <si>
    <t>6200000000</t>
  </si>
  <si>
    <t>Подпрограмма "Укрепление единого культурного пространства на территории Черемховского районного муниципального образования" на 2018-2023 годы</t>
  </si>
  <si>
    <t>6210000000</t>
  </si>
  <si>
    <t>Основное мероприятие: Музейное дело</t>
  </si>
  <si>
    <t>6210100000</t>
  </si>
  <si>
    <t>6210120100</t>
  </si>
  <si>
    <t>6210120290</t>
  </si>
  <si>
    <t>Культура</t>
  </si>
  <si>
    <t>62101S2370</t>
  </si>
  <si>
    <t>Основное мероприятие: Организация библиотечного обслуживания</t>
  </si>
  <si>
    <t>6210200000</t>
  </si>
  <si>
    <t>6210220002</t>
  </si>
  <si>
    <t>6210220100</t>
  </si>
  <si>
    <t>6210220290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</si>
  <si>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</si>
  <si>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62102L5193</t>
  </si>
  <si>
    <t>Поддержка отрасли культуры (Подключение муниципальных общедоступных библиотек в субъектах Российской Федерации к информационно-телекоммуникационной сети «Интернет» и развитие библиотечного дела с учетом задачи расширения информационных технологий и оцифровки)</t>
  </si>
  <si>
    <t>62102L5194</t>
  </si>
  <si>
    <t>62102S2370</t>
  </si>
  <si>
    <t>Основное мероприятие: Развитие культурно-досуговой деятельности</t>
  </si>
  <si>
    <t>6210300000</t>
  </si>
  <si>
    <t>Повышение объема, качества и доступности культурно-досуговых мероприятий, сохранение традиций и развитие культурного туризма</t>
  </si>
  <si>
    <t>6210320009</t>
  </si>
  <si>
    <t>6210320100</t>
  </si>
  <si>
    <t>6210320290</t>
  </si>
  <si>
    <t>62103S2370</t>
  </si>
  <si>
    <t>Основное мероприятие: Организация дополнительного образования детей в области искусств</t>
  </si>
  <si>
    <t>6210400000</t>
  </si>
  <si>
    <t>Поддержка одаренных детей и талантливой молодежи</t>
  </si>
  <si>
    <t>6210420010</t>
  </si>
  <si>
    <t>6210420100</t>
  </si>
  <si>
    <t>6210420290</t>
  </si>
  <si>
    <t>62104S2370</t>
  </si>
  <si>
    <t>Подпрограмма "Обеспечение реализации муниципальной программы и прочие мероприятия в области культуры" на 2018-2023 годы</t>
  </si>
  <si>
    <t>6220000000</t>
  </si>
  <si>
    <t>Основное мероприятие: Муниципальное управление в сфере культуры</t>
  </si>
  <si>
    <t>6220100000</t>
  </si>
  <si>
    <t>Обеспечение функций органов местного самоуправления</t>
  </si>
  <si>
    <t>6220120190</t>
  </si>
  <si>
    <t>Другие вопросы в области культуры, кинематографии</t>
  </si>
  <si>
    <t>Муниципальная программа "Жилищно-коммунальный комплекс и развитие инфраструктуры в Черемховском районном муниципальном образовании" на 2018-2023 годы</t>
  </si>
  <si>
    <t>6300000000</t>
  </si>
  <si>
    <t>Подпрограмма "Устойчивое развитие сельских территорий Черемховского районного муниципального образования" на 2018-2023 годы</t>
  </si>
  <si>
    <t>6310000000</t>
  </si>
  <si>
    <t>Основное мероприятие: Комплексное обустройство населенных пунктов объектами социальной и инженерной инфраструктуры</t>
  </si>
  <si>
    <t>6310100000</t>
  </si>
  <si>
    <t>Развитие сети общеобразовательных организаций в сельской местности</t>
  </si>
  <si>
    <t>63101S2790</t>
  </si>
  <si>
    <t>Капитальные вложения в объекты государственной (муниципальной) собственности</t>
  </si>
  <si>
    <t>400</t>
  </si>
  <si>
    <t>Основное мероприятие: Поощрение лучших работающих в агропромышленном комплексе трудовых коллективов и передовых работников за высокие производственные показатели</t>
  </si>
  <si>
    <t>6310200000</t>
  </si>
  <si>
    <t>Проведение районного трудового соревнования (конкурса) в сфере агропромышленного комплекса</t>
  </si>
  <si>
    <t>6310220011</t>
  </si>
  <si>
    <t>Другие общегосударственные вопросы</t>
  </si>
  <si>
    <t>Подпрограмма "Охрана окружающей среды на территории Черемховского районного муниципального образования" на 2018-2023 годы</t>
  </si>
  <si>
    <t>6320000000</t>
  </si>
  <si>
    <t>Основное мероприятие: Капитальные вложения в объекты муниципальной собственности в сфере охраны окружающей среды</t>
  </si>
  <si>
    <t>6320100000</t>
  </si>
  <si>
    <t>Капитальные вложения в объекты муниципальной собственности в сфере охраны окружающей среды</t>
  </si>
  <si>
    <t>63201S2620</t>
  </si>
  <si>
    <t>Другие вопросы в области охраны окружающей среды</t>
  </si>
  <si>
    <t xml:space="preserve">Основное мероприятие: Осуществление отдельных областных государственных полномочий </t>
  </si>
  <si>
    <t>6320300000</t>
  </si>
  <si>
    <t>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</si>
  <si>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6320373120</t>
  </si>
  <si>
    <t>Сельское хозяйство и рыболовство</t>
  </si>
  <si>
    <t>Подпрограмма "Энергосбережение и повышение энергетической эффективности на территории Черемховского районного муниципального образования" на 2018-2023 годы</t>
  </si>
  <si>
    <t>6330000000</t>
  </si>
  <si>
    <t>Основное мероприятие: Содействие в реализации мероприятий в области энергосбережения и повышения энергетической эффективности</t>
  </si>
  <si>
    <t>6330100000</t>
  </si>
  <si>
    <t>6330129999</t>
  </si>
  <si>
    <t>Основное мероприятие: 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</si>
  <si>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6330200000</t>
  </si>
  <si>
    <t>6330229999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</si>
  <si>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</si>
  <si>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"Обеспечение реализации муниципальной программы и прочие мероприятия в области жилищно-коммунального хозяйства" на 2018 – 2023 годы</t>
  </si>
  <si>
    <t>6340000000</t>
  </si>
  <si>
    <t>Основное мероприятие: Муниципальное управление в области жилищно-коммунального хозяйства</t>
  </si>
  <si>
    <t>6340100000</t>
  </si>
  <si>
    <t>6340120190</t>
  </si>
  <si>
    <t>Другие вопросы в области жилищно-коммунального хозяйства</t>
  </si>
  <si>
    <t>Основное мероприятие: Осуществление отдельных областных государственных полномочий</t>
  </si>
  <si>
    <t>6340200000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</si>
  <si>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</si>
  <si>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6340273030</t>
  </si>
  <si>
    <t>Предоставление гражданам субсидий на оплату жилых помещений и коммунальных услуг</t>
  </si>
  <si>
    <t>6340273040</t>
  </si>
  <si>
    <t>Социальное обеспечение населения</t>
  </si>
  <si>
    <t>Муниципальная программа "Управление муниципальными финансами Черемховского районного муниципального образования" на 2018-2023 годы</t>
  </si>
  <si>
    <t>6400000000</t>
  </si>
  <si>
    <t>Подпрограмма "Управление муниципальными финансами Черемховского районного муниципального образования, организация составления, исполнения и контроля за исполнением районного бюджета" на 2018-2023 годы</t>
  </si>
  <si>
    <t>6410000000</t>
  </si>
  <si>
    <t>Основное мероприятие: Обеспечение эффективного управления муниципальными финансами, организация составления, исполнения и контроля за исполнением районного бюджета, реализация возложенных на финансовое управление бюджетных полномочий</t>
  </si>
  <si>
    <t>6410100000</t>
  </si>
  <si>
    <t>6410120100</t>
  </si>
  <si>
    <t>6410120190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</si>
  <si>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</si>
  <si>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6410120290</t>
  </si>
  <si>
    <t>Основное мероприятие: Управление муниципальным долгом</t>
  </si>
  <si>
    <t>6410200000</t>
  </si>
  <si>
    <t>Обслуживание муниципального долга</t>
  </si>
  <si>
    <t>6410220013</t>
  </si>
  <si>
    <t>Обслуживание государственного (муниципального) долга</t>
  </si>
  <si>
    <t>700</t>
  </si>
  <si>
    <t>Обслуживание государственного внутреннего и муниципального долга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</si>
  <si>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Черемховского района" на 2018 – 2023 годы</t>
  </si>
  <si>
    <t>6420000000</t>
  </si>
  <si>
    <t>Основное мероприятие: Повышение финансовой устойчивости бюджетов поселений Черемховского района</t>
  </si>
  <si>
    <t>6420100000</t>
  </si>
  <si>
    <t>Предоставление иных межбюджетных трансфертов бюджетам поселений на поддержку мер по обеспечению сбалансированности местных бюджетов</t>
  </si>
  <si>
    <t>6420120015</t>
  </si>
  <si>
    <t>Межбюджетные трансферты</t>
  </si>
  <si>
    <t>500</t>
  </si>
  <si>
    <t>Прочие межбюджетные трансферты общего характера</t>
  </si>
  <si>
    <t>Выравнивание уровня бюджетной обеспеченности поселений Иркутской области, входящих в состав муниципального района Иркутской области</t>
  </si>
  <si>
    <t>6420172680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</si>
  <si>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</si>
  <si>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уровня бюджетной обеспеченности поселений</t>
  </si>
  <si>
    <t>64201S2680</t>
  </si>
  <si>
    <t>Муниципальная программа "Управление муниципальным имуществом Черемховского районного муниципального образования" на 2018-2023 годы</t>
  </si>
  <si>
    <t>6500000000</t>
  </si>
  <si>
    <t>Подпрограмма "Совершенствование качества управления муниципальным имуществом и земельными ресурсами в Черемховском районном муниципальном образовании на 2018-2023 годы"</t>
  </si>
  <si>
    <t>6510000000</t>
  </si>
  <si>
    <t>Основное мероприятие: Реализация функций по управлению и распоряжению муниципальным имуществом</t>
  </si>
  <si>
    <t>6510100000</t>
  </si>
  <si>
    <t>Инвентаризация объектов недвижимости и земельных участков</t>
  </si>
  <si>
    <t>6510120016</t>
  </si>
  <si>
    <t>Определение рыночной стоимости муниципального имущества</t>
  </si>
  <si>
    <t>6510120017</t>
  </si>
  <si>
    <t>Формирование земельных участков, государственная стоимость на которые не разграничена (межевание, установление границ на местности)</t>
  </si>
  <si>
    <t>6510120018</t>
  </si>
  <si>
    <t>Другие вопросы в области национальной экономики</t>
  </si>
  <si>
    <t>Содержание муниципального имущества</t>
  </si>
  <si>
    <t>6510120019</t>
  </si>
  <si>
    <t>Взносы на капитальный ремонт общего имущества в многоквартирных домах</t>
  </si>
  <si>
    <t>6510120020</t>
  </si>
  <si>
    <t>Жилищное хозяйство</t>
  </si>
  <si>
    <t>Подпрограмма "Обеспечение деятельности муниципальных бюджетных учреждений и муниципальных унитарных предприятий Черемховского районного муниципального образования на 2018-2023 годы"</t>
  </si>
  <si>
    <t>6520000000</t>
  </si>
  <si>
    <t>Основное мероприятие: 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</si>
  <si>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6520100000</t>
  </si>
  <si>
    <t>Финансовое обеспечение муниципального задания МБУ "Автоцентр"</t>
  </si>
  <si>
    <t>6520120021</t>
  </si>
  <si>
    <t>Предоставление субсидий бюджетным, автономным учреждениям и иным некоммерческим организациям</t>
  </si>
  <si>
    <t>600</t>
  </si>
  <si>
    <t>Финансовое обеспечение муниципального задания МБУ "Проект-сметСервис"</t>
  </si>
  <si>
    <t>6520120022</t>
  </si>
  <si>
    <t>Основное мероприятие: Информирование населения муниципального образования о деятельности органов власти, а также по вопросам, имеющим большую социальную значимость</t>
  </si>
  <si>
    <t>6520200000</t>
  </si>
  <si>
    <t>Предоставление субсидий МУП ЧРМО "Газета "Мое село - край Черемховский""</t>
  </si>
  <si>
    <t>6520220023</t>
  </si>
  <si>
    <t>Периодическая печать и издательства</t>
  </si>
  <si>
    <t>Подпрограмма "Осуществление полномочий Комитета по управлению муниципальным имуществом Черемховского районного муниципального образования на 2018 – 2023 годы"</t>
  </si>
  <si>
    <t>6530000000</t>
  </si>
  <si>
    <t>Основное мероприятие: Управление муниципальной собственностью</t>
  </si>
  <si>
    <t>6530100000</t>
  </si>
  <si>
    <t>6530120100</t>
  </si>
  <si>
    <t>6530120190</t>
  </si>
  <si>
    <t>Муниципальная программа "Муниципальное управление в Черемховском районном муниципальном образовании " на 2018-2023 годы</t>
  </si>
  <si>
    <t>6600000000</t>
  </si>
  <si>
    <t>Подпрограмма "Развитие системы управления муниципальным образованием" на 2018-2023 годы</t>
  </si>
  <si>
    <t>6610000000</t>
  </si>
  <si>
    <t>Основное мероприятие: Определение потребности и организация обучения, подготовки и повышения квалификации муниципальных служащих</t>
  </si>
  <si>
    <t>6610100000</t>
  </si>
  <si>
    <t>Обучение в сфере контрактной системы с целью повышения эффективности противодействия коррупции</t>
  </si>
  <si>
    <t>6610120024</t>
  </si>
  <si>
    <t>Обучение по программам дополнительного профессионального образования муниципальных служащих</t>
  </si>
  <si>
    <t>6610120025</t>
  </si>
  <si>
    <t>Обучение муниципальных служащих антикоррупционному поведению, знаниям законодательства в области противодействия коррупции</t>
  </si>
  <si>
    <t>6610120026</t>
  </si>
  <si>
    <t>Основное мероприятие: Доплаты к пенсиям, дополнительное пенсионное обеспечение</t>
  </si>
  <si>
    <t>6610200000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</si>
  <si>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</si>
  <si>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6610223490</t>
  </si>
  <si>
    <t>Пенсионное обеспечение</t>
  </si>
  <si>
    <t>Основное мероприятие: Льготы, предоставляемые гражданам, удостоенным звания "Почетный гражданин Черемховского района"</t>
  </si>
  <si>
    <t>6610300000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</si>
  <si>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</si>
  <si>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6610323500</t>
  </si>
  <si>
    <t>Единовременная денежная выплата лицу, удостоенному звания "Почетный гражданин Черемховского района"</t>
  </si>
  <si>
    <t>6610323600</t>
  </si>
  <si>
    <t>Основное мероприятие: Членские взносы</t>
  </si>
  <si>
    <t>6610400000</t>
  </si>
  <si>
    <t xml:space="preserve"> Ежегодные членские взносы в некоммерческую организацию "Ассоциация муниципальных образований Иркутской области"</t>
  </si>
  <si>
    <t>6610420027</t>
  </si>
  <si>
    <t>Основное мероприятие: Осуществление функций администрации муниципального района</t>
  </si>
  <si>
    <t>6610500000</t>
  </si>
  <si>
    <t>6610520190</t>
  </si>
  <si>
    <t>Основное мероприятие: Обеспечение деятельности мэра муниципального района</t>
  </si>
  <si>
    <t>6610600000</t>
  </si>
  <si>
    <t>6610620190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</si>
  <si>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</si>
  <si>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мероприятие: Осуществление отдельных государственных полномочий</t>
  </si>
  <si>
    <t>6610700000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</si>
  <si>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</si>
  <si>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6610751200</t>
  </si>
  <si>
    <t>Судебная система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</si>
  <si>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</si>
  <si>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6610773060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</si>
  <si>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</si>
  <si>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6610773070</t>
  </si>
  <si>
    <t>Осуществление отдельных областных государственных полномочий в сфере труда</t>
  </si>
  <si>
    <t>6610773090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</si>
  <si>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</si>
  <si>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6610773140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</si>
  <si>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</si>
  <si>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6610773150</t>
  </si>
  <si>
    <t>Осуществление отдельных областных государственных полномочий в области противодействия коррупции</t>
  </si>
  <si>
    <t>6610773160</t>
  </si>
  <si>
    <t>Подпрограмма "Развитие предпринимательства" на 2018-2023 годы</t>
  </si>
  <si>
    <t>6620000000</t>
  </si>
  <si>
    <t>Основное мероприятие: Оказание административно-организационной поддержки субъектам малого и среднего предпринимательства</t>
  </si>
  <si>
    <t>6620100000</t>
  </si>
  <si>
    <t>Проведение тематических конкурсных мероприятий</t>
  </si>
  <si>
    <t>6620120028</t>
  </si>
  <si>
    <t>Муниципальная программа "Безопасность жизнедеятельности в Черемховском районном муниципальном образовании" на 2018-2023 годы</t>
  </si>
  <si>
    <t>6700000000</t>
  </si>
  <si>
    <t>Подпрограмма "Повышение безопасности дорожного движения в Черемховском районном муниципальном образовании" на 2018-2023 годы</t>
  </si>
  <si>
    <t>6710000000</t>
  </si>
  <si>
    <t>Основное мероприятие: Обеспечение безопасности участников дорожного движения и развитие сети искусственных сооружений</t>
  </si>
  <si>
    <t>6710100000</t>
  </si>
  <si>
    <t>Приобретение методической литературы и проведение районных мероприятий по предупреждению детского дорожно-транспортного травматизма</t>
  </si>
  <si>
    <t>6710120030</t>
  </si>
  <si>
    <t>Содержание районных автодорог</t>
  </si>
  <si>
    <t>6710120031</t>
  </si>
  <si>
    <t>Дорожное хозяйство (дорожные фонды)</t>
  </si>
  <si>
    <t>Строительство пешеходных переходов (мостов, виадуков) на территориях муниципальных образований Иркутской области, в том числе разработку проектной документации</t>
  </si>
  <si>
    <t>67101S2730</t>
  </si>
  <si>
    <t>Благоустройство</t>
  </si>
  <si>
    <t>Подпрограмма "Улучшение условий и охраны труда в Черемховском районном муниципальном образовании" на 2018-2023 годы</t>
  </si>
  <si>
    <t>6720000000</t>
  </si>
  <si>
    <t>Основное мероприятие: 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</t>
  </si>
  <si>
    <t>6720100000</t>
  </si>
  <si>
    <t>Проведение конкурсных мероприятий в области охраны труда</t>
  </si>
  <si>
    <t>6720120032</t>
  </si>
  <si>
    <t>Приобретение средств индивидуальной защиты</t>
  </si>
  <si>
    <t>6720120033</t>
  </si>
  <si>
    <t>Подпрограмма "Обеспечение общественной безопасности" на 2018-2023 года</t>
  </si>
  <si>
    <t>6730000000</t>
  </si>
  <si>
    <t>Основное мероприятие: Мероприятия по профилактике правонарушений и повышению уровня безопасности граждан на территории Черемховского района</t>
  </si>
  <si>
    <t>6730100000</t>
  </si>
  <si>
    <t>Разработка и распространение среди населения агитационных материалов, посвященных профилактике правонарушений</t>
  </si>
  <si>
    <t>6730120034</t>
  </si>
  <si>
    <t>Противодействие терроризму и экстремизму посредством распространения среди населения агитационных материалов</t>
  </si>
  <si>
    <t>6730120035</t>
  </si>
  <si>
    <t>Стимулирование работы участковых уполномоченных полиции по профилактике и предупреждению правонарушений в рамках проводимого МО МВД России «Черемховский» конкурса «Лучший участковый уполномоченный полиции»</t>
  </si>
  <si>
    <t>6730120036</t>
  </si>
  <si>
    <t>Проведение конкурсных мероприятий, направленных на профилактику правонарушений и повышение уровня безопасности граждан</t>
  </si>
  <si>
    <t>6730120136</t>
  </si>
  <si>
    <t>Межведомственная профилактическая комплексная акция, направленная на профилактику безнадзорности и правонарушений несовершеннолетних "Акцент на главном"</t>
  </si>
  <si>
    <t>6730120236</t>
  </si>
  <si>
    <t>Основное мероприятие: Расходы на обеспечение деятельности Муниципального казенного учреждения "Единая дежурно-диспетчерская служба Черемховского района"</t>
  </si>
  <si>
    <t>6730200000</t>
  </si>
  <si>
    <t>6730220100</t>
  </si>
  <si>
    <t>6730220290</t>
  </si>
  <si>
    <t>Другие вопросы в области национальной безопасности и правоохранительной деятельности</t>
  </si>
  <si>
    <t>Муниципальная программа "Молодежная политика и спорт в Черемховском районном муниципальном образовании" на 2018-2023 годы</t>
  </si>
  <si>
    <t>6800000000</t>
  </si>
  <si>
    <t>Подпрограмма "Молодежная политика в Черемховском районном муниципальном образовании" на 2018-2023 годы</t>
  </si>
  <si>
    <t>6810000000</t>
  </si>
  <si>
    <t>Основное мероприятие: Реализация комплекса мероприятий, направленных на становление, развитие молодых граждан, решение молодежных проблем</t>
  </si>
  <si>
    <t>6810100000</t>
  </si>
  <si>
    <t>Организация районных мероприятий, направленных на реализацию экономического, интеллектуального, профессионального и творческого потенциала молодежи</t>
  </si>
  <si>
    <t>6810120037</t>
  </si>
  <si>
    <t>Содействие участию молодежи в областных, межрегиональных, всероссийских, международных мероприятиях</t>
  </si>
  <si>
    <t>6810120038</t>
  </si>
  <si>
    <t>Организационное, техническое, методическое, информационное обеспечение мероприятий в сфере молодежной политики</t>
  </si>
  <si>
    <t>6810120039</t>
  </si>
  <si>
    <t>68101S2370</t>
  </si>
  <si>
    <t>Подпрограмма "Развитие физической культуры и спорта в Черемховском районном муниципальном образовании" на 2018-2023 годы</t>
  </si>
  <si>
    <t>6820000000</t>
  </si>
  <si>
    <t>Основное мероприятие: Проведение спортивных соревнований и физкультурно-массовых мероприятий</t>
  </si>
  <si>
    <t>6820100000</t>
  </si>
  <si>
    <t>Проведение районных спортивных соревнований и физкультурно-массовых мероприятий</t>
  </si>
  <si>
    <t>6820120040</t>
  </si>
  <si>
    <t>Физическая культура</t>
  </si>
  <si>
    <t>Участие в областных и всероссийских спортивных соревнованиях и физкультурно-массовых мероприятиях</t>
  </si>
  <si>
    <t>6820120041</t>
  </si>
  <si>
    <t>Организация и проведение испытаний Всероссийского физкультурно – спортивного комплекса «Готов к труду и обороне» (ГТО) среди населения</t>
  </si>
  <si>
    <t>6820120042</t>
  </si>
  <si>
    <t>Профессиональная подготовка, переподготовка, повышение квалификации специалистов в области физической культуры и спорта</t>
  </si>
  <si>
    <t>6820120142</t>
  </si>
  <si>
    <t>Основное мероприятие: Развитие спортивной инфраструктуры и материально- технической базы</t>
  </si>
  <si>
    <t>6820200000</t>
  </si>
  <si>
    <t>Проведение районного конкурса социально значимых проектов «Черемховский район – территория спорта»</t>
  </si>
  <si>
    <t>6820220043</t>
  </si>
  <si>
    <t>Приобретение спортивного  инвентаря для организации физкультурной и спортивной работы</t>
  </si>
  <si>
    <t>6820220044</t>
  </si>
  <si>
    <t>Подпрограмма "Молодым семьям – доступное жилье" на 2018-2020 годы</t>
  </si>
  <si>
    <t>6830000000</t>
  </si>
  <si>
    <t>Основное мероприятие: Поддержка молодых семей и молодых специалистов в решении жилищной проблемы</t>
  </si>
  <si>
    <t>6830100000</t>
  </si>
  <si>
    <t>Предоставление молодым семьям – участникам Программы социальных выплат на приобретение жилого помещения или создание объекта индивидуального жилищного строительства</t>
  </si>
  <si>
    <t>6830120045</t>
  </si>
  <si>
    <t>Реализация мероприятий по обеспечению жильем молодых семей</t>
  </si>
  <si>
    <t>68301L4970</t>
  </si>
  <si>
    <t xml:space="preserve">Подпрограмма "Комплексные меры профилактики  злоупотребления наркотическими средствами и психотропными веществами в Черемховском районном муниципальном образовании" на 2018 - 2023 годы </t>
  </si>
  <si>
    <t>6840000000</t>
  </si>
  <si>
    <t>Основное мероприятие: Осуществление комплексных профилактических мероприятий, направленных на улучшение наркоситуации в Черемховском район</t>
  </si>
  <si>
    <t>6840100000</t>
  </si>
  <si>
    <t>Организация и проведение комплекса мероприятий по профилактике социально негативных явлений</t>
  </si>
  <si>
    <t>6840120046</t>
  </si>
  <si>
    <t>Выявление и уничтожение площадей произрастания наркосодержащих растений</t>
  </si>
  <si>
    <t>6840120146</t>
  </si>
  <si>
    <t>Муниципальная программа "Здоровье населения в Черемховском районном муниципальном образовании" на 2018-2023 годы</t>
  </si>
  <si>
    <t>6900000000</t>
  </si>
  <si>
    <t>Основное мероприятие: Содействие в кадровом обеспечении учреждений здравоохранения в поселениях Черемховского района</t>
  </si>
  <si>
    <t>6900100000</t>
  </si>
  <si>
    <t>Единовременные выплаты молодым специалистам с высшим профессиональным образованием, работающим в медицинских учреждениях Черемховского района</t>
  </si>
  <si>
    <t>6900120047</t>
  </si>
  <si>
    <t>Другие вопросы в области здравоохранения</t>
  </si>
  <si>
    <t>Обеспечение ГСМ  ОГБУЗ ИОКТБ Черемховский филиал для ежеквартальных выездов медицинских работников</t>
  </si>
  <si>
    <t>6900120048</t>
  </si>
  <si>
    <t>Оплата за обучение студентов в средних специальных учебных заведениях</t>
  </si>
  <si>
    <t>6900120147</t>
  </si>
  <si>
    <t>Муниципальная программа "Социальная поддержка населения Черемховского районного муниципального образования" на 2018-2023 годы</t>
  </si>
  <si>
    <t>7000000000</t>
  </si>
  <si>
    <t>Подпрограмма "Доступная среда для инвалидов и других маломобильных групп населения в Черемховском районном муниципальном образовании" на 2018-2023 года</t>
  </si>
  <si>
    <t>7010000000</t>
  </si>
  <si>
    <t>Основное мероприятие: Проведение мероприятий по повышению доступности социально значимых объектов и услуг для инвалидов и других маломобильных групп населения Черемховского района</t>
  </si>
  <si>
    <t>7010100000</t>
  </si>
  <si>
    <t>Реализация мероприятий по подготовке учреждений культуры к обслуживанию людей с ограниченными возможностями</t>
  </si>
  <si>
    <t>7010120050</t>
  </si>
  <si>
    <t>Основное мероприятие: Проведение комплекса мероприятий, направленных на создание условий для достижения социальной адаптации и самореализации инвалидов и других маломобильных групп населения Черемховского района</t>
  </si>
  <si>
    <t>7010200000</t>
  </si>
  <si>
    <t>Проведение районных конкурсов, спортивных мероприятий, благотворительных акций</t>
  </si>
  <si>
    <t>7010220052</t>
  </si>
  <si>
    <t>Другие вопросы в области социальной политики</t>
  </si>
  <si>
    <t>Подпрограмма "Поддержка мероприятий, проводимых для пожилых людей на территории Черемховского районного муниципального образования" на 2018-2023 годы</t>
  </si>
  <si>
    <t>7020000000</t>
  </si>
  <si>
    <t>Основное мероприятие: Организация досуговых мероприятий, в том числе, приуроченных к праздникам и памятным датам</t>
  </si>
  <si>
    <t>7020100000</t>
  </si>
  <si>
    <t>Проведение мероприятий, посвященных празднованию Дня защитника Отечества</t>
  </si>
  <si>
    <t>7020120054</t>
  </si>
  <si>
    <t>Проведение мероприятий, посвященных празднованию Международного женского дня 8 марта</t>
  </si>
  <si>
    <t>7020120055</t>
  </si>
  <si>
    <t>Проведение мероприятий, посвященных празднованию Дня Победы</t>
  </si>
  <si>
    <t>7020120056</t>
  </si>
  <si>
    <t>Проведение мероприятий, посвященных Международному дню пожилых людей</t>
  </si>
  <si>
    <t>7020120057</t>
  </si>
  <si>
    <t>Проведение мероприятий, приуроченных к Декаде инвалидов</t>
  </si>
  <si>
    <t>7020120058</t>
  </si>
  <si>
    <t>Чествование участников ВОВ и ветеранов администрации в юбилейные даты</t>
  </si>
  <si>
    <t>7020120059</t>
  </si>
  <si>
    <t>Непрограммные расходы</t>
  </si>
  <si>
    <t>8000000000</t>
  </si>
  <si>
    <t>Обеспечение деятельности Думы Черемховского районного муниципального образования</t>
  </si>
  <si>
    <t>8010000000</t>
  </si>
  <si>
    <t>Председатель представительного органа муниципального образования</t>
  </si>
  <si>
    <t>8010100000</t>
  </si>
  <si>
    <t>8010120190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</si>
  <si>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</si>
  <si>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управления представительного органа муниципального образования</t>
  </si>
  <si>
    <t>8010200000</t>
  </si>
  <si>
    <t>8010220190</t>
  </si>
  <si>
    <t>Обеспечение деятельности Контрольно-счетной палаты Черемховского районного муниципального образования</t>
  </si>
  <si>
    <t>8020000000</t>
  </si>
  <si>
    <t>Руководитель контрольно-счетной палаты муниципального образования</t>
  </si>
  <si>
    <t>8020100000</t>
  </si>
  <si>
    <t>8020120190</t>
  </si>
  <si>
    <t>Аппарат управления контрольно - счетной палаты муниципального образования</t>
  </si>
  <si>
    <t>8020200000</t>
  </si>
  <si>
    <t>8020220190</t>
  </si>
  <si>
    <t>Проведение выборов и референдумов</t>
  </si>
  <si>
    <t>8030000000</t>
  </si>
  <si>
    <t>Проведение выборов депутатов представительного органа муниципального образования</t>
  </si>
  <si>
    <t>8030200000</t>
  </si>
  <si>
    <t>Обеспечение проведения выборов и референдумов</t>
  </si>
  <si>
    <t>Резервные фонды местных администраций</t>
  </si>
  <si>
    <t>8040000000</t>
  </si>
  <si>
    <t>Резервный фонд Администрации Черемховского районного муниципального образования</t>
  </si>
  <si>
    <t>8040100000</t>
  </si>
  <si>
    <t>Резервные фонды</t>
  </si>
  <si>
    <t>Мобилизационная подготовка Черемховского районного муниципального образования</t>
  </si>
  <si>
    <t>8050000000</t>
  </si>
  <si>
    <t>Реализация мероприятий, направленных на обеспечение режима секретности и защиты государственной тайны в администрации Черемховского районного муниципального образования</t>
  </si>
  <si>
    <t>8050100000</t>
  </si>
  <si>
    <t>Мобилизационная подготовка экономики</t>
  </si>
  <si>
    <t>Непрограммные расходы  органов местного самоуправления Черемховского районного муниципального образования</t>
  </si>
  <si>
    <t>8060000000</t>
  </si>
  <si>
    <t>Резерв средств на финансовое обеспечение расходных обязательств Черемховского районного муниципального образования</t>
  </si>
  <si>
    <t>8060100000</t>
  </si>
  <si>
    <t>Резерв средств на финансовое обеспечение расходных обязательств Черемховского районного муниципального образования, софинансируемых за счет целевых межбюджетных трансфертов из областного бюджета</t>
  </si>
  <si>
    <t>8060121060</t>
  </si>
  <si>
    <t>ИТОГО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</si>
  <si>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плановый период 2020 и 2021 годов</t>
  </si>
  <si>
    <t>6110120002</t>
  </si>
  <si>
    <t>Распределение бюджетных ассигнований по разделам, подразделам классификации расходов бюджетов на 2019 год</t>
  </si>
  <si>
    <t>раздела</t>
  </si>
  <si>
    <t>подраздела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</si>
  <si>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</si>
  <si>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</si>
  <si>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</si>
  <si>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</si>
  <si>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</si>
  <si>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</si>
  <si>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</si>
  <si>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</si>
  <si>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</si>
  <si>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</si>
  <si>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</si>
  <si>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</si>
  <si>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</si>
  <si>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</si>
  <si>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 xml:space="preserve">Начальник финансового управления </t>
  </si>
  <si>
    <t>Распределение бюджетных ассигнований по разделам, подразделам классификации расходов бюджетов на плановый период 2020 и 2021 годов</t>
  </si>
  <si>
    <t>Сумма, тыс.руб.</t>
  </si>
  <si>
    <t>Ведомственная структура расходов бюджета Черемховского районного муниципального образования на 2019 год</t>
  </si>
  <si>
    <t>ГРБС</t>
  </si>
  <si>
    <t>Отдел по культуре и библиотечному обслуживанию АЧРМО</t>
  </si>
  <si>
    <t>Отдел образования АЧРМО</t>
  </si>
  <si>
    <t>Финансовое управление администрации ЧРМО</t>
  </si>
  <si>
    <t>Комитет по управлению муниципальным имуществом ЧРМО</t>
  </si>
  <si>
    <t>Дума ЧРМО</t>
  </si>
  <si>
    <t>Администрация ЧРМО</t>
  </si>
  <si>
    <t>Управление жилищно-коммунального хозяйства, строительства, транспорта, связи и экологии АЧРМО</t>
  </si>
  <si>
    <t>Контрольно-счетная палата ЧРМО</t>
  </si>
  <si>
    <t>Ведомственная структура расходов бюджета Черемховского районного муниципального образования на плановый период 2020 и 2021 годов</t>
  </si>
  <si>
    <t>Сумма, тыс. руб.</t>
  </si>
  <si>
    <t>Программа муниципальных внутренних заимствований Черемховского районного муниципального образования на 2019 год</t>
  </si>
  <si>
    <t>(тыс.рублей)</t>
  </si>
  <si>
    <t>Виды долговых обязательств (привлечение/погашение)</t>
  </si>
  <si>
    <t>Объем муниципального долга на 1 января 2019 года</t>
  </si>
  <si>
    <t>Объем привлечения в 2019 году</t>
  </si>
  <si>
    <t>Объем погашения в 2019 году</t>
  </si>
  <si>
    <t xml:space="preserve">Верхний предел муниципального долга на 1 января 2020 года </t>
  </si>
  <si>
    <t>Объем заимствований, всего</t>
  </si>
  <si>
    <t>в том числе:</t>
  </si>
  <si>
    <t>1. Кредиты кредитных организаций в валюте Российской Федерации сроком до 3-х лет</t>
  </si>
  <si>
    <t xml:space="preserve">2. Бюджетные кредиты от других бюджетов бюджетной системы Российской Федерации </t>
  </si>
  <si>
    <t>Программа муниципальных внутренних заимствований Черемховского районного муниципального образования на  плановый период 2020 и 2021 годов</t>
  </si>
  <si>
    <t>Объем муниципального долга на 1 января 2020 года</t>
  </si>
  <si>
    <t>Объем привлечения в 2020 году</t>
  </si>
  <si>
    <t>Объем погашения в 2020 году</t>
  </si>
  <si>
    <t xml:space="preserve">Верхний предел муниципального долга на 1 января 2021 года </t>
  </si>
  <si>
    <t>Объем привлечения в 2021 году</t>
  </si>
  <si>
    <t>Объем погашения в 2021 году</t>
  </si>
  <si>
    <t xml:space="preserve">Верхний предел муниципального долга на 1 января 2022 года </t>
  </si>
  <si>
    <t>Источники внутреннего финансирования дефицита бюджета Черемховского районного муниципального образования на 2019 год</t>
  </si>
  <si>
    <t>Сумма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</si>
  <si>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</si>
  <si>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</si>
  <si>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</si>
  <si>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</si>
  <si>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Получение кредитов от кредитных организаций в валюте Российской Федерации</t>
  </si>
  <si>
    <t>910 01 02 00 00 00 0000 700</t>
  </si>
  <si>
    <t>Получение кредитов от кредитных организаций бюджетами муниципальных районов в валюте Российской Федерации</t>
  </si>
  <si>
    <t>910 01 02 00 00 05 0000 710</t>
  </si>
  <si>
    <r>
      <t>Бюджетные кредиты от других бюджетов бюджетной системы Российской Федерации</t>
    </r>
    <r>
      <rPr>
        <b/>
        <sz val="12"/>
        <color indexed="10"/>
        <rFont val="Times New Roman"/>
        <family val="1"/>
        <charset val="204"/>
      </rPr>
      <t xml:space="preserve"> </t>
    </r>
  </si>
  <si>
    <t>910 01 03 00 00 00 0000 000</t>
  </si>
  <si>
    <t>Получение кредитов от других бюджетов бюджетной системы Российской Федерации  в валюте Российской Федерации</t>
  </si>
  <si>
    <t>910 01 03 01 00 00 0000700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</si>
  <si>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</si>
  <si>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</si>
  <si>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</si>
  <si>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</si>
  <si>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</si>
  <si>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910 01 03 01 00 05 0000 810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</si>
  <si>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</si>
  <si>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</si>
  <si>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</si>
  <si>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</si>
  <si>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</si>
  <si>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</si>
  <si>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 средств бюджетов</t>
  </si>
  <si>
    <t>000 01 05 02 01 00 0000 510</t>
  </si>
  <si>
    <t>Увеличение прочих остатков денежных 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</si>
  <si>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</si>
  <si>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</si>
  <si>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</si>
  <si>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 средств бюджетов</t>
  </si>
  <si>
    <t>000 01 05 02 00 00 0000 600</t>
  </si>
  <si>
    <t>Уменьшение прочих остатков  денежных средств бюджетов</t>
  </si>
  <si>
    <t>000 01 05 02 01 00 0000 610</t>
  </si>
  <si>
    <t>Уменьшение прочих остатков денежных средств средств бюджетов муниципальных районов</t>
  </si>
  <si>
    <t>000 01 05 02 01 05 0000 610</t>
  </si>
  <si>
    <t>Иные источники внутреннего финансирования дефицита бюджета</t>
  </si>
  <si>
    <t>000 01 06 00 00 00 0000 000</t>
  </si>
  <si>
    <t>Бюджетные кредиты, предоставленные внутри страны в валюте Российской Федерации</t>
  </si>
  <si>
    <t>910 01 06 05 00 00 0000 000</t>
  </si>
  <si>
    <t>Возврат бюджетных кредитов,предоставленных внутри страны в валюте Российской Федерации</t>
  </si>
  <si>
    <t>910 01 06 05 00 00 0000 600</t>
  </si>
  <si>
    <t>Возврат бюджетных кредитов,предоставленных другим бюджетам бюджетной системы Российской Федерации в валюте Российской Федерации</t>
  </si>
  <si>
    <t>910 01 06 05 02 00 0000 600</t>
  </si>
  <si>
    <t>Возврат бюджетных кредитов,предоставленных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</si>
  <si>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910 01 06 05 02 05 0000 640</t>
  </si>
  <si>
    <t>Источники внутреннего финансирования дефицита бюджета Черемховского районного муниципального образования на плановый период 2020 - 2021 годов</t>
  </si>
  <si>
    <t xml:space="preserve">2020 год            </t>
  </si>
  <si>
    <t xml:space="preserve">2021 год             </t>
  </si>
  <si>
    <t>Приложение № 18</t>
  </si>
  <si>
    <t>к Решению Думы</t>
  </si>
  <si>
    <t>"О бюджете Черемховского районного</t>
  </si>
  <si>
    <t xml:space="preserve"> муниципального образования на 2019 год и на</t>
  </si>
  <si>
    <t xml:space="preserve"> плановый период 2020 и 2021годов"</t>
  </si>
  <si>
    <t>Приложение № 19</t>
  </si>
  <si>
    <t>Приложение № 20</t>
  </si>
  <si>
    <t>Приложение № 21</t>
  </si>
  <si>
    <t xml:space="preserve">1 13 02995 05 0000 130 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</si>
  <si>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</si>
  <si>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</si>
  <si>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Субсидия бюджетам муниципальных районов на поддержку отрасли культуры</t>
  </si>
  <si>
    <t>000 202 25519 00 0000 150</t>
  </si>
  <si>
    <t>Субсидии бюджетам на софинансирование капитальных вложений в объекты муниципальной собственности</t>
  </si>
  <si>
    <t>000 202 27112 00 0000 150</t>
  </si>
  <si>
    <r>
      <rPr>
        <sz val="11"/>
        <color theme="1"/>
        <rFont val="Times New Roman"/>
        <family val="1"/>
        <charset val="204"/>
      </rPr>
      <t>от 21.12.2018 № 254</t>
    </r>
    <r>
      <rPr>
        <sz val="11"/>
        <color rgb="FF000000"/>
        <rFont val="Times New Roman"/>
        <family val="1"/>
        <charset val="204"/>
      </rPr>
      <t xml:space="preserve"> </t>
    </r>
  </si>
  <si>
    <t xml:space="preserve">от 21.12.2018 № 254 </t>
  </si>
  <si>
    <t>от 21.12.2018 № 254</t>
  </si>
</sst>
</file>

<file path=xl/styles.xml><?xml version="1.0" encoding="utf-8"?>
<styleSheet xmlns="http://schemas.openxmlformats.org/spreadsheetml/2006/main">
  <numFmts count="14">
    <numFmt numFmtId="43" formatCode="_-* #,##0.00_р_._-;\-* #,##0.00_р_._-;_-* &quot;-&quot;??_р_._-;_-@_-"/>
    <numFmt numFmtId="164" formatCode="#,##0.0_ ;[Red]\-#,##0.0\ "/>
    <numFmt numFmtId="165" formatCode="#,##0.0"/>
    <numFmt numFmtId="166" formatCode="#,##0.0000"/>
    <numFmt numFmtId="167" formatCode="#,##0.00000"/>
    <numFmt numFmtId="168" formatCode="000\.00\.000\.0"/>
    <numFmt numFmtId="169" formatCode="0000000000;[Red]\-0000000000;&quot;&quot;"/>
    <numFmt numFmtId="170" formatCode="000;[Red]\-000;&quot;&quot;"/>
    <numFmt numFmtId="171" formatCode="0000;[Red]\-0000;&quot;&quot;"/>
    <numFmt numFmtId="172" formatCode="#,##0.0;[Red]\-#,##0.0;0.0"/>
    <numFmt numFmtId="173" formatCode="#,##0.00;[Red]\-#,##0.00;0.00"/>
    <numFmt numFmtId="174" formatCode="000"/>
    <numFmt numFmtId="175" formatCode="00;[Red]\-00;&quot;&quot;"/>
    <numFmt numFmtId="176" formatCode="0.0"/>
  </numFmts>
  <fonts count="4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Arial Cyr"/>
      <charset val="204"/>
    </font>
    <font>
      <u/>
      <sz val="10"/>
      <color theme="10"/>
      <name val="Arial Cyr"/>
      <charset val="204"/>
    </font>
    <font>
      <b/>
      <sz val="11"/>
      <name val="TimesNewRomanPSMT"/>
    </font>
    <font>
      <sz val="11"/>
      <color indexed="8"/>
      <name val="TimesNewRomanPSMT"/>
    </font>
    <font>
      <sz val="8"/>
      <name val="Arial Cyr"/>
      <charset val="204"/>
    </font>
    <font>
      <sz val="11"/>
      <name val="Arial Cyr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sz val="14"/>
      <name val="Arial Cyr"/>
      <charset val="204"/>
    </font>
    <font>
      <sz val="12"/>
      <name val="Arial Cyr"/>
      <family val="2"/>
      <charset val="204"/>
    </font>
    <font>
      <sz val="13"/>
      <name val="Times New Roman"/>
      <family val="1"/>
      <charset val="204"/>
    </font>
    <font>
      <sz val="13"/>
      <name val="Arial"/>
      <family val="2"/>
      <charset val="204"/>
    </font>
    <font>
      <sz val="13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07">
    <xf numFmtId="0" fontId="0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</cellStyleXfs>
  <cellXfs count="351">
    <xf numFmtId="0" fontId="0" fillId="0" borderId="0" xfId="0"/>
    <xf numFmtId="0" fontId="10" fillId="0" borderId="0" xfId="7"/>
    <xf numFmtId="0" fontId="5" fillId="0" borderId="0" xfId="7" applyFont="1"/>
    <xf numFmtId="0" fontId="15" fillId="0" borderId="0" xfId="50" applyFont="1" applyFill="1"/>
    <xf numFmtId="165" fontId="8" fillId="2" borderId="0" xfId="7" applyNumberFormat="1" applyFont="1" applyFill="1"/>
    <xf numFmtId="0" fontId="16" fillId="2" borderId="0" xfId="50" applyFont="1" applyFill="1" applyAlignment="1">
      <alignment horizontal="center" vertical="center" wrapText="1"/>
    </xf>
    <xf numFmtId="0" fontId="16" fillId="0" borderId="0" xfId="50" applyFont="1" applyFill="1" applyAlignment="1">
      <alignment horizontal="center" vertical="center" wrapText="1"/>
    </xf>
    <xf numFmtId="165" fontId="9" fillId="0" borderId="0" xfId="7" applyNumberFormat="1" applyFont="1" applyFill="1" applyAlignment="1">
      <alignment horizontal="right"/>
    </xf>
    <xf numFmtId="0" fontId="20" fillId="0" borderId="1" xfId="50" applyFont="1" applyFill="1" applyBorder="1" applyAlignment="1">
      <alignment horizontal="center" vertical="center"/>
    </xf>
    <xf numFmtId="0" fontId="20" fillId="0" borderId="1" xfId="50" applyFont="1" applyFill="1" applyBorder="1" applyAlignment="1">
      <alignment horizontal="center" vertical="center" wrapText="1"/>
    </xf>
    <xf numFmtId="0" fontId="20" fillId="0" borderId="1" xfId="50" applyFont="1" applyFill="1" applyBorder="1"/>
    <xf numFmtId="165" fontId="10" fillId="0" borderId="0" xfId="7" applyNumberFormat="1"/>
    <xf numFmtId="0" fontId="21" fillId="0" borderId="0" xfId="7" applyFont="1"/>
    <xf numFmtId="165" fontId="21" fillId="0" borderId="0" xfId="7" applyNumberFormat="1" applyFont="1"/>
    <xf numFmtId="0" fontId="5" fillId="0" borderId="1" xfId="7" applyFont="1" applyBorder="1" applyAlignment="1">
      <alignment wrapText="1"/>
    </xf>
    <xf numFmtId="0" fontId="14" fillId="0" borderId="1" xfId="50" applyFont="1" applyFill="1" applyBorder="1" applyAlignment="1">
      <alignment horizontal="center" vertical="center"/>
    </xf>
    <xf numFmtId="0" fontId="5" fillId="0" borderId="1" xfId="55" applyFont="1" applyBorder="1" applyAlignment="1" applyProtection="1">
      <alignment wrapText="1"/>
    </xf>
    <xf numFmtId="0" fontId="9" fillId="0" borderId="0" xfId="31" applyFont="1"/>
    <xf numFmtId="0" fontId="4" fillId="0" borderId="1" xfId="7" applyFont="1" applyBorder="1" applyAlignment="1">
      <alignment horizontal="left" wrapText="1"/>
    </xf>
    <xf numFmtId="0" fontId="5" fillId="0" borderId="1" xfId="7" applyFont="1" applyBorder="1" applyAlignment="1">
      <alignment horizontal="center" vertical="center" wrapText="1"/>
    </xf>
    <xf numFmtId="0" fontId="20" fillId="0" borderId="1" xfId="50" applyFont="1" applyFill="1" applyBorder="1" applyAlignment="1"/>
    <xf numFmtId="0" fontId="14" fillId="0" borderId="1" xfId="55" applyFont="1" applyBorder="1" applyAlignment="1" applyProtection="1">
      <alignment wrapText="1"/>
    </xf>
    <xf numFmtId="0" fontId="5" fillId="0" borderId="1" xfId="7" applyFont="1" applyBorder="1" applyAlignment="1">
      <alignment horizontal="center"/>
    </xf>
    <xf numFmtId="0" fontId="5" fillId="0" borderId="2" xfId="50" applyFont="1" applyFill="1" applyBorder="1" applyAlignment="1">
      <alignment horizontal="left" vertical="center" wrapText="1"/>
    </xf>
    <xf numFmtId="0" fontId="14" fillId="0" borderId="2" xfId="50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left" vertical="center" wrapText="1"/>
    </xf>
    <xf numFmtId="0" fontId="20" fillId="0" borderId="1" xfId="50" applyFont="1" applyFill="1" applyBorder="1" applyAlignment="1">
      <alignment wrapText="1"/>
    </xf>
    <xf numFmtId="0" fontId="14" fillId="2" borderId="1" xfId="50" applyFont="1" applyFill="1" applyBorder="1" applyAlignment="1">
      <alignment horizontal="center" vertical="center"/>
    </xf>
    <xf numFmtId="0" fontId="10" fillId="2" borderId="0" xfId="7" applyFill="1"/>
    <xf numFmtId="0" fontId="14" fillId="0" borderId="1" xfId="50" applyFont="1" applyFill="1" applyBorder="1" applyAlignment="1">
      <alignment wrapText="1"/>
    </xf>
    <xf numFmtId="0" fontId="20" fillId="2" borderId="1" xfId="50" applyFont="1" applyFill="1" applyBorder="1" applyAlignment="1">
      <alignment wrapText="1"/>
    </xf>
    <xf numFmtId="0" fontId="20" fillId="2" borderId="1" xfId="50" applyFont="1" applyFill="1" applyBorder="1" applyAlignment="1">
      <alignment horizontal="center" vertical="center"/>
    </xf>
    <xf numFmtId="0" fontId="21" fillId="2" borderId="0" xfId="7" applyFont="1" applyFill="1"/>
    <xf numFmtId="0" fontId="5" fillId="2" borderId="1" xfId="50" applyFont="1" applyFill="1" applyBorder="1" applyAlignment="1">
      <alignment vertical="top" wrapText="1"/>
    </xf>
    <xf numFmtId="0" fontId="5" fillId="0" borderId="1" xfId="50" applyFont="1" applyFill="1" applyBorder="1" applyAlignment="1">
      <alignment wrapText="1"/>
    </xf>
    <xf numFmtId="0" fontId="10" fillId="0" borderId="0" xfId="7" applyFont="1"/>
    <xf numFmtId="0" fontId="14" fillId="0" borderId="1" xfId="7" applyFont="1" applyFill="1" applyBorder="1" applyAlignment="1">
      <alignment horizontal="left" vertical="top" wrapText="1"/>
    </xf>
    <xf numFmtId="0" fontId="14" fillId="2" borderId="1" xfId="50" applyFont="1" applyFill="1" applyBorder="1" applyAlignment="1">
      <alignment horizontal="left" vertical="top" wrapText="1"/>
    </xf>
    <xf numFmtId="165" fontId="4" fillId="0" borderId="1" xfId="7" applyNumberFormat="1" applyFont="1" applyFill="1" applyBorder="1" applyAlignment="1">
      <alignment vertical="center" wrapText="1"/>
    </xf>
    <xf numFmtId="165" fontId="4" fillId="0" borderId="1" xfId="7" applyNumberFormat="1" applyFont="1" applyFill="1" applyBorder="1" applyAlignment="1" applyProtection="1">
      <alignment horizontal="center" vertical="center" wrapText="1"/>
    </xf>
    <xf numFmtId="0" fontId="5" fillId="0" borderId="1" xfId="7" applyFont="1" applyFill="1" applyBorder="1" applyAlignment="1">
      <alignment horizontal="justify" vertical="center" wrapText="1"/>
    </xf>
    <xf numFmtId="0" fontId="5" fillId="0" borderId="1" xfId="7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justify" vertical="center" wrapText="1"/>
    </xf>
    <xf numFmtId="0" fontId="4" fillId="0" borderId="1" xfId="7" applyFont="1" applyFill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left" vertical="center" wrapText="1"/>
    </xf>
    <xf numFmtId="0" fontId="21" fillId="0" borderId="0" xfId="7" applyFont="1" applyFill="1"/>
    <xf numFmtId="0" fontId="14" fillId="0" borderId="1" xfId="39" applyFont="1" applyFill="1" applyBorder="1" applyAlignment="1">
      <alignment wrapText="1"/>
    </xf>
    <xf numFmtId="0" fontId="10" fillId="0" borderId="0" xfId="7" applyFill="1"/>
    <xf numFmtId="0" fontId="20" fillId="0" borderId="0" xfId="50" applyFont="1" applyFill="1" applyBorder="1" applyAlignment="1">
      <alignment wrapText="1"/>
    </xf>
    <xf numFmtId="0" fontId="20" fillId="0" borderId="0" xfId="50" applyFont="1" applyFill="1" applyBorder="1" applyAlignment="1">
      <alignment horizontal="center" vertical="center"/>
    </xf>
    <xf numFmtId="165" fontId="5" fillId="2" borderId="0" xfId="7" applyNumberFormat="1" applyFont="1" applyFill="1"/>
    <xf numFmtId="0" fontId="14" fillId="0" borderId="0" xfId="50" applyFont="1" applyFill="1"/>
    <xf numFmtId="0" fontId="15" fillId="0" borderId="0" xfId="50" applyFont="1" applyFill="1" applyAlignment="1"/>
    <xf numFmtId="0" fontId="16" fillId="2" borderId="0" xfId="50" applyFont="1" applyFill="1" applyAlignment="1">
      <alignment horizontal="center" wrapText="1"/>
    </xf>
    <xf numFmtId="165" fontId="5" fillId="2" borderId="0" xfId="7" applyNumberFormat="1" applyFont="1" applyFill="1" applyAlignment="1">
      <alignment horizontal="right" vertical="center" wrapText="1"/>
    </xf>
    <xf numFmtId="3" fontId="4" fillId="2" borderId="1" xfId="7" applyNumberFormat="1" applyFont="1" applyFill="1" applyBorder="1" applyAlignment="1">
      <alignment horizontal="center" vertical="center" wrapText="1"/>
    </xf>
    <xf numFmtId="165" fontId="5" fillId="2" borderId="0" xfId="7" applyNumberFormat="1" applyFont="1" applyFill="1" applyBorder="1"/>
    <xf numFmtId="165" fontId="5" fillId="2" borderId="0" xfId="7" applyNumberFormat="1" applyFont="1" applyFill="1" applyBorder="1" applyAlignment="1">
      <alignment vertical="center"/>
    </xf>
    <xf numFmtId="0" fontId="14" fillId="0" borderId="0" xfId="50" applyFont="1" applyFill="1" applyBorder="1"/>
    <xf numFmtId="0" fontId="5" fillId="0" borderId="0" xfId="50" applyFont="1" applyFill="1" applyBorder="1" applyAlignment="1">
      <alignment wrapText="1"/>
    </xf>
    <xf numFmtId="0" fontId="14" fillId="0" borderId="0" xfId="50" applyFont="1" applyFill="1" applyBorder="1" applyAlignment="1">
      <alignment horizontal="center" vertical="center"/>
    </xf>
    <xf numFmtId="165" fontId="5" fillId="2" borderId="0" xfId="7" applyNumberFormat="1" applyFont="1" applyFill="1" applyBorder="1" applyAlignment="1">
      <alignment horizontal="right" vertical="center"/>
    </xf>
    <xf numFmtId="165" fontId="4" fillId="2" borderId="0" xfId="50" applyNumberFormat="1" applyFont="1" applyFill="1" applyBorder="1" applyAlignment="1">
      <alignment vertical="center"/>
    </xf>
    <xf numFmtId="164" fontId="5" fillId="2" borderId="0" xfId="51" applyNumberFormat="1" applyFont="1" applyFill="1" applyBorder="1" applyAlignment="1">
      <alignment horizontal="left" wrapText="1"/>
    </xf>
    <xf numFmtId="49" fontId="14" fillId="2" borderId="0" xfId="50" applyNumberFormat="1" applyFont="1" applyFill="1" applyBorder="1" applyAlignment="1">
      <alignment horizontal="center" vertical="center"/>
    </xf>
    <xf numFmtId="165" fontId="5" fillId="2" borderId="0" xfId="50" applyNumberFormat="1" applyFont="1" applyFill="1" applyBorder="1" applyAlignment="1">
      <alignment vertical="center"/>
    </xf>
    <xf numFmtId="0" fontId="10" fillId="2" borderId="0" xfId="7" applyFill="1" applyBorder="1"/>
    <xf numFmtId="0" fontId="14" fillId="2" borderId="0" xfId="50" applyFont="1" applyFill="1" applyBorder="1" applyAlignment="1">
      <alignment horizontal="center" vertical="center"/>
    </xf>
    <xf numFmtId="0" fontId="4" fillId="0" borderId="0" xfId="50" applyFont="1" applyFill="1" applyBorder="1" applyAlignment="1">
      <alignment wrapText="1"/>
    </xf>
    <xf numFmtId="0" fontId="21" fillId="0" borderId="0" xfId="7" applyFont="1" applyBorder="1"/>
    <xf numFmtId="0" fontId="10" fillId="0" borderId="0" xfId="7" applyBorder="1"/>
    <xf numFmtId="165" fontId="5" fillId="2" borderId="0" xfId="7" applyNumberFormat="1" applyFont="1" applyFill="1" applyBorder="1" applyAlignment="1">
      <alignment horizontal="right" vertical="center" wrapText="1"/>
    </xf>
    <xf numFmtId="164" fontId="5" fillId="0" borderId="0" xfId="51" applyNumberFormat="1" applyFont="1" applyFill="1" applyBorder="1" applyAlignment="1">
      <alignment horizontal="left" wrapText="1"/>
    </xf>
    <xf numFmtId="0" fontId="5" fillId="0" borderId="0" xfId="7" applyFont="1" applyFill="1" applyBorder="1" applyAlignment="1">
      <alignment wrapText="1"/>
    </xf>
    <xf numFmtId="0" fontId="5" fillId="0" borderId="0" xfId="51" applyFont="1" applyFill="1" applyBorder="1" applyAlignment="1">
      <alignment horizontal="left" wrapText="1"/>
    </xf>
    <xf numFmtId="0" fontId="5" fillId="0" borderId="0" xfId="7" applyNumberFormat="1" applyFont="1" applyFill="1" applyBorder="1" applyAlignment="1">
      <alignment wrapText="1"/>
    </xf>
    <xf numFmtId="0" fontId="5" fillId="2" borderId="0" xfId="7" applyFont="1" applyFill="1" applyBorder="1" applyAlignment="1">
      <alignment wrapText="1"/>
    </xf>
    <xf numFmtId="165" fontId="4" fillId="2" borderId="0" xfId="50" applyNumberFormat="1" applyFont="1" applyFill="1" applyBorder="1" applyAlignment="1">
      <alignment horizontal="right" vertical="center"/>
    </xf>
    <xf numFmtId="0" fontId="14" fillId="0" borderId="0" xfId="7" applyFont="1" applyBorder="1" applyAlignment="1">
      <alignment horizontal="left" wrapText="1"/>
    </xf>
    <xf numFmtId="0" fontId="5" fillId="0" borderId="0" xfId="50" applyFont="1" applyFill="1" applyBorder="1" applyAlignment="1">
      <alignment horizontal="left" wrapText="1"/>
    </xf>
    <xf numFmtId="165" fontId="20" fillId="2" borderId="0" xfId="50" applyNumberFormat="1" applyFont="1" applyFill="1" applyBorder="1" applyAlignment="1">
      <alignment vertical="center"/>
    </xf>
    <xf numFmtId="165" fontId="5" fillId="0" borderId="0" xfId="7" applyNumberFormat="1" applyFont="1" applyBorder="1" applyAlignment="1">
      <alignment horizontal="right" vertical="center"/>
    </xf>
    <xf numFmtId="0" fontId="25" fillId="0" borderId="0" xfId="7" applyFont="1" applyBorder="1"/>
    <xf numFmtId="0" fontId="25" fillId="0" borderId="0" xfId="7" applyFont="1"/>
    <xf numFmtId="0" fontId="14" fillId="2" borderId="0" xfId="50" applyFont="1" applyFill="1" applyBorder="1" applyAlignment="1">
      <alignment wrapText="1"/>
    </xf>
    <xf numFmtId="165" fontId="14" fillId="2" borderId="0" xfId="50" applyNumberFormat="1" applyFont="1" applyFill="1" applyBorder="1" applyAlignment="1">
      <alignment vertical="center"/>
    </xf>
    <xf numFmtId="0" fontId="5" fillId="0" borderId="0" xfId="7" applyFont="1" applyBorder="1" applyAlignment="1">
      <alignment wrapText="1"/>
    </xf>
    <xf numFmtId="165" fontId="20" fillId="0" borderId="0" xfId="50" applyNumberFormat="1" applyFont="1" applyFill="1" applyBorder="1" applyAlignment="1">
      <alignment vertical="center"/>
    </xf>
    <xf numFmtId="0" fontId="21" fillId="0" borderId="0" xfId="7" applyFont="1" applyFill="1" applyBorder="1"/>
    <xf numFmtId="0" fontId="14" fillId="0" borderId="0" xfId="39" applyFont="1" applyFill="1" applyBorder="1" applyAlignment="1">
      <alignment wrapText="1"/>
    </xf>
    <xf numFmtId="0" fontId="10" fillId="0" borderId="0" xfId="7" applyFill="1" applyBorder="1"/>
    <xf numFmtId="0" fontId="23" fillId="0" borderId="0" xfId="7" applyFont="1" applyBorder="1" applyAlignment="1">
      <alignment horizontal="justify" wrapText="1"/>
    </xf>
    <xf numFmtId="165" fontId="4" fillId="2" borderId="0" xfId="7" applyNumberFormat="1" applyFont="1" applyFill="1" applyBorder="1" applyAlignment="1">
      <alignment horizontal="right" vertical="center"/>
    </xf>
    <xf numFmtId="0" fontId="24" fillId="0" borderId="0" xfId="7" applyFont="1" applyBorder="1" applyAlignment="1">
      <alignment wrapText="1"/>
    </xf>
    <xf numFmtId="0" fontId="14" fillId="0" borderId="0" xfId="7" applyFont="1" applyBorder="1" applyAlignment="1">
      <alignment horizontal="center" vertical="center"/>
    </xf>
    <xf numFmtId="0" fontId="18" fillId="0" borderId="0" xfId="50" applyFont="1" applyFill="1" applyBorder="1" applyAlignment="1"/>
    <xf numFmtId="0" fontId="18" fillId="0" borderId="0" xfId="50" applyFont="1" applyFill="1" applyBorder="1" applyAlignment="1">
      <alignment horizontal="right"/>
    </xf>
    <xf numFmtId="0" fontId="17" fillId="0" borderId="0" xfId="7" applyFont="1" applyBorder="1"/>
    <xf numFmtId="0" fontId="17" fillId="0" borderId="0" xfId="7" applyFont="1"/>
    <xf numFmtId="0" fontId="26" fillId="0" borderId="0" xfId="7" applyFont="1" applyBorder="1" applyAlignment="1"/>
    <xf numFmtId="0" fontId="26" fillId="0" borderId="0" xfId="7" applyFont="1" applyBorder="1"/>
    <xf numFmtId="0" fontId="10" fillId="0" borderId="0" xfId="7" applyBorder="1" applyAlignment="1"/>
    <xf numFmtId="165" fontId="8" fillId="2" borderId="0" xfId="7" applyNumberFormat="1" applyFont="1" applyFill="1" applyBorder="1"/>
    <xf numFmtId="0" fontId="10" fillId="0" borderId="0" xfId="7" applyAlignment="1"/>
    <xf numFmtId="49" fontId="14" fillId="0" borderId="1" xfId="50" applyNumberFormat="1" applyFont="1" applyFill="1" applyBorder="1" applyAlignment="1">
      <alignment horizontal="center" vertical="center"/>
    </xf>
    <xf numFmtId="4" fontId="10" fillId="0" borderId="0" xfId="7" applyNumberFormat="1"/>
    <xf numFmtId="0" fontId="15" fillId="0" borderId="0" xfId="39" applyFont="1" applyFill="1"/>
    <xf numFmtId="0" fontId="9" fillId="0" borderId="0" xfId="39" applyFont="1" applyFill="1" applyAlignment="1"/>
    <xf numFmtId="0" fontId="16" fillId="0" borderId="0" xfId="39" applyFont="1" applyFill="1" applyAlignment="1">
      <alignment horizontal="center" vertical="center" wrapText="1"/>
    </xf>
    <xf numFmtId="0" fontId="28" fillId="0" borderId="1" xfId="39" applyFont="1" applyFill="1" applyBorder="1" applyAlignment="1">
      <alignment horizontal="center" vertical="center" wrapText="1"/>
    </xf>
    <xf numFmtId="0" fontId="20" fillId="0" borderId="1" xfId="39" applyFont="1" applyFill="1" applyBorder="1" applyAlignment="1">
      <alignment horizontal="center" vertical="center"/>
    </xf>
    <xf numFmtId="0" fontId="20" fillId="0" borderId="1" xfId="39" applyFont="1" applyFill="1" applyBorder="1"/>
    <xf numFmtId="0" fontId="15" fillId="0" borderId="0" xfId="39" applyFont="1" applyFill="1" applyAlignment="1">
      <alignment wrapText="1"/>
    </xf>
    <xf numFmtId="0" fontId="14" fillId="0" borderId="1" xfId="39" applyFont="1" applyFill="1" applyBorder="1" applyAlignment="1">
      <alignment horizontal="center" vertical="center"/>
    </xf>
    <xf numFmtId="0" fontId="14" fillId="2" borderId="1" xfId="39" applyFont="1" applyFill="1" applyBorder="1" applyAlignment="1">
      <alignment horizontal="center" vertical="center"/>
    </xf>
    <xf numFmtId="0" fontId="15" fillId="2" borderId="0" xfId="39" applyFont="1" applyFill="1" applyAlignment="1">
      <alignment wrapText="1"/>
    </xf>
    <xf numFmtId="49" fontId="15" fillId="0" borderId="0" xfId="50" applyNumberFormat="1" applyFont="1" applyFill="1" applyBorder="1" applyAlignment="1">
      <alignment horizontal="center" vertical="center"/>
    </xf>
    <xf numFmtId="0" fontId="15" fillId="0" borderId="0" xfId="50" applyFont="1" applyFill="1" applyBorder="1" applyAlignment="1">
      <alignment horizontal="center" vertical="center"/>
    </xf>
    <xf numFmtId="0" fontId="15" fillId="0" borderId="0" xfId="7" applyFont="1" applyBorder="1" applyAlignment="1">
      <alignment horizontal="left" wrapText="1"/>
    </xf>
    <xf numFmtId="0" fontId="10" fillId="0" borderId="0" xfId="7" applyAlignment="1">
      <alignment vertical="top" wrapText="1"/>
    </xf>
    <xf numFmtId="0" fontId="15" fillId="0" borderId="0" xfId="39" applyFont="1" applyFill="1" applyBorder="1"/>
    <xf numFmtId="0" fontId="20" fillId="0" borderId="1" xfId="50" applyFont="1" applyFill="1" applyBorder="1" applyAlignment="1">
      <alignment horizontal="center" vertical="center"/>
    </xf>
    <xf numFmtId="165" fontId="4" fillId="2" borderId="1" xfId="7" applyNumberFormat="1" applyFont="1" applyFill="1" applyBorder="1" applyAlignment="1">
      <alignment horizontal="center" vertical="center" wrapText="1"/>
    </xf>
    <xf numFmtId="0" fontId="14" fillId="0" borderId="1" xfId="7" applyFont="1" applyFill="1" applyBorder="1" applyAlignment="1">
      <alignment horizontal="left" vertical="top" wrapText="1"/>
    </xf>
    <xf numFmtId="0" fontId="8" fillId="0" borderId="1" xfId="7" applyFont="1" applyBorder="1"/>
    <xf numFmtId="167" fontId="21" fillId="0" borderId="0" xfId="7" applyNumberFormat="1" applyFont="1"/>
    <xf numFmtId="166" fontId="10" fillId="0" borderId="0" xfId="7" applyNumberFormat="1"/>
    <xf numFmtId="0" fontId="20" fillId="0" borderId="1" xfId="50" applyFont="1" applyFill="1" applyBorder="1" applyAlignment="1">
      <alignment horizontal="center" vertical="center"/>
    </xf>
    <xf numFmtId="0" fontId="30" fillId="0" borderId="0" xfId="0" applyFont="1" applyAlignment="1">
      <alignment horizontal="left" readingOrder="2"/>
    </xf>
    <xf numFmtId="0" fontId="20" fillId="0" borderId="1" xfId="50" applyFont="1" applyFill="1" applyBorder="1" applyAlignment="1">
      <alignment vertical="center" wrapText="1"/>
    </xf>
    <xf numFmtId="0" fontId="2" fillId="0" borderId="0" xfId="66" applyNumberFormat="1" applyFont="1" applyFill="1" applyAlignment="1" applyProtection="1">
      <protection hidden="1"/>
    </xf>
    <xf numFmtId="0" fontId="2" fillId="0" borderId="0" xfId="66" applyFont="1" applyAlignment="1" applyProtection="1">
      <alignment horizontal="center"/>
      <protection hidden="1"/>
    </xf>
    <xf numFmtId="0" fontId="2" fillId="0" borderId="0" xfId="66" applyFont="1" applyProtection="1">
      <protection hidden="1"/>
    </xf>
    <xf numFmtId="0" fontId="2" fillId="0" borderId="0" xfId="1" applyFont="1"/>
    <xf numFmtId="0" fontId="2" fillId="0" borderId="0" xfId="66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Font="1" applyAlignment="1" applyProtection="1">
      <alignment horizontal="center"/>
      <protection hidden="1"/>
    </xf>
    <xf numFmtId="0" fontId="2" fillId="0" borderId="0" xfId="1" applyFont="1" applyProtection="1">
      <protection hidden="1"/>
    </xf>
    <xf numFmtId="0" fontId="33" fillId="0" borderId="1" xfId="67" applyNumberFormat="1" applyFont="1" applyFill="1" applyBorder="1" applyAlignment="1" applyProtection="1">
      <alignment horizontal="center" vertical="center" wrapText="1"/>
      <protection hidden="1"/>
    </xf>
    <xf numFmtId="0" fontId="33" fillId="0" borderId="1" xfId="57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57" applyNumberFormat="1" applyFont="1" applyFill="1" applyBorder="1" applyAlignment="1" applyProtection="1">
      <alignment horizontal="center"/>
      <protection hidden="1"/>
    </xf>
    <xf numFmtId="168" fontId="34" fillId="0" borderId="1" xfId="1" applyNumberFormat="1" applyFont="1" applyFill="1" applyBorder="1" applyAlignment="1" applyProtection="1">
      <alignment wrapText="1"/>
      <protection hidden="1"/>
    </xf>
    <xf numFmtId="169" fontId="34" fillId="0" borderId="1" xfId="1" applyNumberFormat="1" applyFont="1" applyFill="1" applyBorder="1" applyAlignment="1" applyProtection="1">
      <alignment horizontal="center"/>
      <protection hidden="1"/>
    </xf>
    <xf numFmtId="170" fontId="34" fillId="0" borderId="1" xfId="1" applyNumberFormat="1" applyFont="1" applyFill="1" applyBorder="1" applyAlignment="1" applyProtection="1">
      <alignment horizontal="center"/>
      <protection hidden="1"/>
    </xf>
    <xf numFmtId="171" fontId="34" fillId="0" borderId="1" xfId="1" applyNumberFormat="1" applyFont="1" applyFill="1" applyBorder="1" applyAlignment="1" applyProtection="1">
      <alignment horizontal="center"/>
      <protection hidden="1"/>
    </xf>
    <xf numFmtId="172" fontId="34" fillId="0" borderId="1" xfId="1" applyNumberFormat="1" applyFont="1" applyFill="1" applyBorder="1" applyAlignment="1" applyProtection="1">
      <protection hidden="1"/>
    </xf>
    <xf numFmtId="0" fontId="34" fillId="0" borderId="0" xfId="1" applyFont="1"/>
    <xf numFmtId="168" fontId="2" fillId="0" borderId="1" xfId="1" applyNumberFormat="1" applyFont="1" applyFill="1" applyBorder="1" applyAlignment="1" applyProtection="1">
      <alignment wrapText="1"/>
      <protection hidden="1"/>
    </xf>
    <xf numFmtId="169" fontId="2" fillId="0" borderId="1" xfId="1" applyNumberFormat="1" applyFont="1" applyFill="1" applyBorder="1" applyAlignment="1" applyProtection="1">
      <alignment horizontal="center"/>
      <protection hidden="1"/>
    </xf>
    <xf numFmtId="170" fontId="2" fillId="0" borderId="1" xfId="1" applyNumberFormat="1" applyFont="1" applyFill="1" applyBorder="1" applyAlignment="1" applyProtection="1">
      <alignment horizontal="center"/>
      <protection hidden="1"/>
    </xf>
    <xf numFmtId="171" fontId="2" fillId="0" borderId="1" xfId="1" applyNumberFormat="1" applyFont="1" applyFill="1" applyBorder="1" applyAlignment="1" applyProtection="1">
      <alignment horizontal="center"/>
      <protection hidden="1"/>
    </xf>
    <xf numFmtId="172" fontId="2" fillId="0" borderId="1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Border="1" applyAlignment="1" applyProtection="1">
      <alignment horizontal="center"/>
      <protection hidden="1"/>
    </xf>
    <xf numFmtId="0" fontId="2" fillId="0" borderId="0" xfId="1" applyFont="1" applyBorder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5" fillId="0" borderId="0" xfId="1" applyFont="1"/>
    <xf numFmtId="0" fontId="35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5" fillId="0" borderId="0" xfId="57" applyFont="1"/>
    <xf numFmtId="0" fontId="5" fillId="0" borderId="0" xfId="57" applyFont="1" applyAlignment="1">
      <alignment horizontal="center"/>
    </xf>
    <xf numFmtId="0" fontId="33" fillId="0" borderId="1" xfId="57" applyNumberFormat="1" applyFont="1" applyFill="1" applyBorder="1" applyAlignment="1" applyProtection="1">
      <alignment horizontal="center"/>
      <protection hidden="1"/>
    </xf>
    <xf numFmtId="0" fontId="1" fillId="0" borderId="0" xfId="57"/>
    <xf numFmtId="0" fontId="2" fillId="0" borderId="0" xfId="57" applyNumberFormat="1" applyFont="1" applyFill="1" applyAlignment="1" applyProtection="1">
      <alignment horizontal="centerContinuous"/>
      <protection hidden="1"/>
    </xf>
    <xf numFmtId="0" fontId="2" fillId="0" borderId="0" xfId="57" applyFont="1" applyProtection="1">
      <protection hidden="1"/>
    </xf>
    <xf numFmtId="0" fontId="2" fillId="0" borderId="0" xfId="57" applyFont="1"/>
    <xf numFmtId="0" fontId="32" fillId="0" borderId="1" xfId="67" applyNumberFormat="1" applyFont="1" applyFill="1" applyBorder="1" applyAlignment="1" applyProtection="1">
      <alignment horizontal="center" wrapText="1"/>
      <protection hidden="1"/>
    </xf>
    <xf numFmtId="0" fontId="32" fillId="0" borderId="1" xfId="67" applyNumberFormat="1" applyFont="1" applyFill="1" applyBorder="1" applyAlignment="1" applyProtection="1">
      <alignment horizontal="center"/>
      <protection hidden="1"/>
    </xf>
    <xf numFmtId="174" fontId="34" fillId="0" borderId="1" xfId="57" applyNumberFormat="1" applyFont="1" applyFill="1" applyBorder="1" applyAlignment="1" applyProtection="1">
      <alignment wrapText="1"/>
      <protection hidden="1"/>
    </xf>
    <xf numFmtId="175" fontId="34" fillId="0" borderId="1" xfId="57" applyNumberFormat="1" applyFont="1" applyFill="1" applyBorder="1" applyAlignment="1" applyProtection="1">
      <protection hidden="1"/>
    </xf>
    <xf numFmtId="172" fontId="34" fillId="0" borderId="1" xfId="57" applyNumberFormat="1" applyFont="1" applyFill="1" applyBorder="1" applyAlignment="1" applyProtection="1">
      <protection hidden="1"/>
    </xf>
    <xf numFmtId="0" fontId="34" fillId="0" borderId="0" xfId="57" applyFont="1"/>
    <xf numFmtId="174" fontId="2" fillId="0" borderId="1" xfId="57" applyNumberFormat="1" applyFont="1" applyFill="1" applyBorder="1" applyAlignment="1" applyProtection="1">
      <alignment wrapText="1"/>
      <protection hidden="1"/>
    </xf>
    <xf numFmtId="175" fontId="2" fillId="0" borderId="1" xfId="57" applyNumberFormat="1" applyFont="1" applyFill="1" applyBorder="1" applyAlignment="1" applyProtection="1">
      <protection hidden="1"/>
    </xf>
    <xf numFmtId="172" fontId="2" fillId="0" borderId="1" xfId="57" applyNumberFormat="1" applyFont="1" applyFill="1" applyBorder="1" applyAlignment="1" applyProtection="1">
      <protection hidden="1"/>
    </xf>
    <xf numFmtId="0" fontId="2" fillId="0" borderId="0" xfId="57" applyNumberFormat="1" applyFont="1" applyFill="1" applyBorder="1" applyAlignment="1" applyProtection="1">
      <alignment horizontal="center"/>
      <protection hidden="1"/>
    </xf>
    <xf numFmtId="0" fontId="2" fillId="0" borderId="0" xfId="57" applyFont="1" applyBorder="1" applyProtection="1">
      <protection hidden="1"/>
    </xf>
    <xf numFmtId="0" fontId="2" fillId="0" borderId="0" xfId="57" applyNumberFormat="1" applyFont="1" applyFill="1" applyAlignment="1" applyProtection="1">
      <alignment horizontal="left"/>
      <protection hidden="1"/>
    </xf>
    <xf numFmtId="0" fontId="2" fillId="0" borderId="0" xfId="57" applyFont="1" applyAlignment="1" applyProtection="1">
      <alignment horizontal="center"/>
      <protection hidden="1"/>
    </xf>
    <xf numFmtId="0" fontId="31" fillId="0" borderId="0" xfId="57" applyFont="1"/>
    <xf numFmtId="0" fontId="34" fillId="0" borderId="0" xfId="57" applyNumberFormat="1" applyFont="1" applyFill="1" applyAlignment="1" applyProtection="1">
      <protection hidden="1"/>
    </xf>
    <xf numFmtId="0" fontId="33" fillId="0" borderId="1" xfId="56" applyNumberFormat="1" applyFont="1" applyFill="1" applyBorder="1" applyAlignment="1" applyProtection="1">
      <alignment horizontal="center" vertical="center" wrapText="1"/>
      <protection hidden="1"/>
    </xf>
    <xf numFmtId="0" fontId="33" fillId="0" borderId="1" xfId="67" applyNumberFormat="1" applyFont="1" applyFill="1" applyBorder="1" applyAlignment="1" applyProtection="1">
      <alignment horizontal="center"/>
      <protection hidden="1"/>
    </xf>
    <xf numFmtId="0" fontId="33" fillId="0" borderId="1" xfId="56" applyNumberFormat="1" applyFont="1" applyFill="1" applyBorder="1" applyAlignment="1" applyProtection="1">
      <alignment horizontal="center"/>
      <protection hidden="1"/>
    </xf>
    <xf numFmtId="0" fontId="36" fillId="0" borderId="0" xfId="57" applyFont="1"/>
    <xf numFmtId="0" fontId="34" fillId="0" borderId="0" xfId="1" applyNumberFormat="1" applyFont="1" applyFill="1" applyAlignment="1" applyProtection="1">
      <protection hidden="1"/>
    </xf>
    <xf numFmtId="174" fontId="34" fillId="0" borderId="1" xfId="1" applyNumberFormat="1" applyFont="1" applyFill="1" applyBorder="1" applyAlignment="1" applyProtection="1">
      <alignment wrapText="1"/>
      <protection hidden="1"/>
    </xf>
    <xf numFmtId="174" fontId="34" fillId="0" borderId="1" xfId="1" applyNumberFormat="1" applyFont="1" applyFill="1" applyBorder="1" applyAlignment="1" applyProtection="1">
      <alignment horizontal="center"/>
      <protection hidden="1"/>
    </xf>
    <xf numFmtId="175" fontId="34" fillId="0" borderId="1" xfId="1" applyNumberFormat="1" applyFont="1" applyFill="1" applyBorder="1" applyAlignment="1" applyProtection="1">
      <alignment horizontal="center"/>
      <protection hidden="1"/>
    </xf>
    <xf numFmtId="174" fontId="2" fillId="0" borderId="1" xfId="1" applyNumberFormat="1" applyFont="1" applyFill="1" applyBorder="1" applyAlignment="1" applyProtection="1">
      <alignment wrapText="1"/>
      <protection hidden="1"/>
    </xf>
    <xf numFmtId="174" fontId="2" fillId="0" borderId="1" xfId="1" applyNumberFormat="1" applyFont="1" applyFill="1" applyBorder="1" applyAlignment="1" applyProtection="1">
      <alignment horizontal="center"/>
      <protection hidden="1"/>
    </xf>
    <xf numFmtId="175" fontId="2" fillId="0" borderId="1" xfId="1" applyNumberFormat="1" applyFont="1" applyFill="1" applyBorder="1" applyAlignment="1" applyProtection="1">
      <alignment horizontal="center"/>
      <protection hidden="1"/>
    </xf>
    <xf numFmtId="0" fontId="32" fillId="0" borderId="1" xfId="67" applyNumberFormat="1" applyFont="1" applyFill="1" applyBorder="1" applyAlignment="1" applyProtection="1">
      <alignment horizontal="center" vertical="center" wrapText="1"/>
      <protection hidden="1"/>
    </xf>
    <xf numFmtId="0" fontId="32" fillId="0" borderId="1" xfId="57" applyNumberFormat="1" applyFont="1" applyFill="1" applyBorder="1" applyAlignment="1" applyProtection="1">
      <alignment horizontal="center"/>
      <protection hidden="1"/>
    </xf>
    <xf numFmtId="0" fontId="2" fillId="0" borderId="0" xfId="7" applyFont="1" applyFill="1"/>
    <xf numFmtId="0" fontId="8" fillId="0" borderId="0" xfId="7" applyFont="1" applyFill="1"/>
    <xf numFmtId="0" fontId="2" fillId="0" borderId="0" xfId="7" applyFont="1" applyFill="1" applyAlignment="1">
      <alignment horizontal="center"/>
    </xf>
    <xf numFmtId="0" fontId="34" fillId="0" borderId="1" xfId="7" applyFont="1" applyFill="1" applyBorder="1" applyAlignment="1">
      <alignment horizontal="center" vertical="center" wrapText="1"/>
    </xf>
    <xf numFmtId="0" fontId="2" fillId="0" borderId="1" xfId="7" applyFont="1" applyFill="1" applyBorder="1" applyAlignment="1">
      <alignment horizontal="left" wrapText="1"/>
    </xf>
    <xf numFmtId="165" fontId="2" fillId="0" borderId="1" xfId="7" applyNumberFormat="1" applyFont="1" applyBorder="1" applyAlignment="1">
      <alignment horizontal="center" vertical="center" wrapText="1"/>
    </xf>
    <xf numFmtId="0" fontId="2" fillId="0" borderId="1" xfId="7" applyFont="1" applyFill="1" applyBorder="1" applyAlignment="1">
      <alignment wrapText="1"/>
    </xf>
    <xf numFmtId="0" fontId="17" fillId="0" borderId="0" xfId="7" applyFont="1" applyFill="1" applyBorder="1" applyAlignment="1">
      <alignment vertical="center" wrapText="1"/>
    </xf>
    <xf numFmtId="165" fontId="38" fillId="0" borderId="0" xfId="7" applyNumberFormat="1" applyFont="1" applyFill="1" applyBorder="1" applyAlignment="1">
      <alignment horizontal="center" vertical="center"/>
    </xf>
    <xf numFmtId="165" fontId="17" fillId="0" borderId="0" xfId="7" applyNumberFormat="1" applyFont="1" applyBorder="1" applyAlignment="1">
      <alignment horizontal="center" wrapText="1"/>
    </xf>
    <xf numFmtId="0" fontId="2" fillId="0" borderId="0" xfId="4" applyNumberFormat="1" applyFont="1" applyFill="1" applyAlignment="1" applyProtection="1">
      <alignment horizontal="left"/>
      <protection hidden="1"/>
    </xf>
    <xf numFmtId="0" fontId="2" fillId="0" borderId="0" xfId="4" applyFont="1" applyAlignment="1" applyProtection="1">
      <alignment horizontal="center"/>
      <protection hidden="1"/>
    </xf>
    <xf numFmtId="0" fontId="1" fillId="0" borderId="0" xfId="4" applyFont="1" applyAlignment="1">
      <alignment horizontal="center"/>
    </xf>
    <xf numFmtId="0" fontId="2" fillId="0" borderId="0" xfId="4" applyFont="1" applyAlignment="1" applyProtection="1">
      <alignment horizontal="right"/>
      <protection hidden="1"/>
    </xf>
    <xf numFmtId="0" fontId="2" fillId="0" borderId="0" xfId="4" applyFont="1" applyAlignment="1" applyProtection="1">
      <protection hidden="1"/>
    </xf>
    <xf numFmtId="0" fontId="18" fillId="0" borderId="0" xfId="40" applyFont="1"/>
    <xf numFmtId="0" fontId="5" fillId="0" borderId="0" xfId="7" applyFont="1" applyAlignment="1">
      <alignment horizontal="left" readingOrder="2"/>
    </xf>
    <xf numFmtId="165" fontId="2" fillId="0" borderId="0" xfId="7" applyNumberFormat="1" applyFont="1" applyFill="1" applyAlignment="1"/>
    <xf numFmtId="0" fontId="34" fillId="2" borderId="1" xfId="7" applyFont="1" applyFill="1" applyBorder="1" applyAlignment="1">
      <alignment horizontal="center" vertical="center" wrapText="1"/>
    </xf>
    <xf numFmtId="165" fontId="2" fillId="0" borderId="1" xfId="7" applyNumberFormat="1" applyFont="1" applyFill="1" applyBorder="1" applyAlignment="1">
      <alignment horizontal="center" vertical="center"/>
    </xf>
    <xf numFmtId="165" fontId="2" fillId="0" borderId="0" xfId="7" applyNumberFormat="1" applyFont="1" applyFill="1"/>
    <xf numFmtId="3" fontId="2" fillId="0" borderId="0" xfId="7" applyNumberFormat="1" applyFont="1" applyFill="1"/>
    <xf numFmtId="0" fontId="39" fillId="0" borderId="0" xfId="4" applyFont="1" applyAlignment="1" applyProtection="1">
      <alignment horizontal="center"/>
      <protection hidden="1"/>
    </xf>
    <xf numFmtId="0" fontId="40" fillId="0" borderId="0" xfId="4" applyFont="1" applyAlignment="1">
      <alignment horizontal="center"/>
    </xf>
    <xf numFmtId="0" fontId="41" fillId="0" borderId="0" xfId="40" applyFont="1"/>
    <xf numFmtId="0" fontId="39" fillId="0" borderId="0" xfId="4" applyFont="1" applyAlignment="1" applyProtection="1">
      <protection hidden="1"/>
    </xf>
    <xf numFmtId="0" fontId="39" fillId="0" borderId="0" xfId="4" applyFont="1" applyAlignment="1" applyProtection="1">
      <alignment horizontal="right"/>
      <protection hidden="1"/>
    </xf>
    <xf numFmtId="4" fontId="2" fillId="0" borderId="0" xfId="7" applyNumberFormat="1" applyFont="1" applyFill="1"/>
    <xf numFmtId="0" fontId="14" fillId="0" borderId="0" xfId="7" applyFont="1" applyAlignment="1">
      <alignment horizontal="left" readingOrder="1"/>
    </xf>
    <xf numFmtId="0" fontId="34" fillId="0" borderId="7" xfId="6" applyFont="1" applyBorder="1" applyAlignment="1">
      <alignment horizontal="center" wrapText="1"/>
    </xf>
    <xf numFmtId="0" fontId="34" fillId="0" borderId="7" xfId="6" applyFont="1" applyBorder="1" applyAlignment="1">
      <alignment vertical="center" wrapText="1"/>
    </xf>
    <xf numFmtId="0" fontId="34" fillId="0" borderId="7" xfId="6" applyFont="1" applyBorder="1" applyAlignment="1">
      <alignment horizontal="center" vertical="center"/>
    </xf>
    <xf numFmtId="165" fontId="34" fillId="0" borderId="7" xfId="6" applyNumberFormat="1" applyFont="1" applyBorder="1" applyAlignment="1">
      <alignment horizontal="center" vertical="center"/>
    </xf>
    <xf numFmtId="0" fontId="2" fillId="0" borderId="7" xfId="6" applyFont="1" applyBorder="1" applyAlignment="1">
      <alignment vertical="center" wrapText="1"/>
    </xf>
    <xf numFmtId="0" fontId="2" fillId="0" borderId="7" xfId="6" applyFont="1" applyBorder="1" applyAlignment="1">
      <alignment horizontal="center" vertical="center"/>
    </xf>
    <xf numFmtId="165" fontId="2" fillId="0" borderId="7" xfId="6" applyNumberFormat="1" applyFont="1" applyBorder="1" applyAlignment="1">
      <alignment horizontal="center" vertical="center"/>
    </xf>
    <xf numFmtId="0" fontId="2" fillId="0" borderId="1" xfId="7" applyFont="1" applyFill="1" applyBorder="1" applyAlignment="1">
      <alignment horizontal="left" vertical="center" wrapText="1"/>
    </xf>
    <xf numFmtId="0" fontId="2" fillId="0" borderId="1" xfId="7" applyFont="1" applyFill="1" applyBorder="1" applyAlignment="1">
      <alignment horizontal="center" vertical="center"/>
    </xf>
    <xf numFmtId="165" fontId="2" fillId="0" borderId="7" xfId="6" applyNumberFormat="1" applyFont="1" applyBorder="1" applyAlignment="1">
      <alignment horizontal="center" vertical="center" wrapText="1"/>
    </xf>
    <xf numFmtId="176" fontId="34" fillId="0" borderId="7" xfId="6" applyNumberFormat="1" applyFont="1" applyBorder="1" applyAlignment="1">
      <alignment horizontal="center" vertical="center" wrapText="1"/>
    </xf>
    <xf numFmtId="0" fontId="2" fillId="0" borderId="8" xfId="6" applyFont="1" applyBorder="1" applyAlignment="1">
      <alignment vertical="center" wrapText="1"/>
    </xf>
    <xf numFmtId="0" fontId="2" fillId="0" borderId="8" xfId="6" applyFont="1" applyBorder="1" applyAlignment="1">
      <alignment horizontal="center" vertical="center"/>
    </xf>
    <xf numFmtId="165" fontId="2" fillId="0" borderId="8" xfId="6" applyNumberFormat="1" applyFont="1" applyBorder="1" applyAlignment="1">
      <alignment horizontal="center" vertical="center"/>
    </xf>
    <xf numFmtId="0" fontId="2" fillId="0" borderId="9" xfId="6" applyFont="1" applyBorder="1" applyAlignment="1">
      <alignment horizontal="center" vertical="center"/>
    </xf>
    <xf numFmtId="165" fontId="2" fillId="0" borderId="1" xfId="6" applyNumberFormat="1" applyFont="1" applyBorder="1" applyAlignment="1">
      <alignment horizontal="center" vertical="center"/>
    </xf>
    <xf numFmtId="0" fontId="34" fillId="0" borderId="1" xfId="6" applyFont="1" applyBorder="1" applyAlignment="1">
      <alignment wrapText="1"/>
    </xf>
    <xf numFmtId="2" fontId="2" fillId="0" borderId="1" xfId="6" applyNumberFormat="1" applyFont="1" applyBorder="1" applyAlignment="1">
      <alignment horizontal="center"/>
    </xf>
    <xf numFmtId="176" fontId="2" fillId="0" borderId="1" xfId="6" applyNumberFormat="1" applyFont="1" applyBorder="1" applyAlignment="1">
      <alignment horizontal="center"/>
    </xf>
    <xf numFmtId="0" fontId="2" fillId="0" borderId="1" xfId="6" applyFont="1" applyBorder="1" applyAlignment="1">
      <alignment wrapText="1"/>
    </xf>
    <xf numFmtId="0" fontId="2" fillId="0" borderId="0" xfId="6" applyFont="1" applyFill="1" applyBorder="1" applyAlignment="1">
      <alignment wrapText="1"/>
    </xf>
    <xf numFmtId="0" fontId="2" fillId="0" borderId="0" xfId="7" applyFont="1" applyAlignment="1">
      <alignment horizontal="right"/>
    </xf>
    <xf numFmtId="0" fontId="10" fillId="0" borderId="0" xfId="7" applyAlignment="1">
      <alignment horizontal="right"/>
    </xf>
    <xf numFmtId="0" fontId="8" fillId="0" borderId="0" xfId="7" applyFont="1" applyAlignment="1">
      <alignment horizontal="right"/>
    </xf>
    <xf numFmtId="0" fontId="34" fillId="0" borderId="11" xfId="6" applyFont="1" applyBorder="1" applyAlignment="1">
      <alignment vertical="center" wrapText="1"/>
    </xf>
    <xf numFmtId="0" fontId="34" fillId="0" borderId="11" xfId="6" applyFont="1" applyBorder="1" applyAlignment="1">
      <alignment horizontal="center" vertical="center"/>
    </xf>
    <xf numFmtId="165" fontId="34" fillId="0" borderId="11" xfId="6" applyNumberFormat="1" applyFont="1" applyBorder="1" applyAlignment="1">
      <alignment horizontal="center" vertical="center"/>
    </xf>
    <xf numFmtId="0" fontId="30" fillId="0" borderId="0" xfId="0" applyFont="1" applyAlignment="1">
      <alignment horizontal="left" wrapText="1" readingOrder="2"/>
    </xf>
    <xf numFmtId="0" fontId="8" fillId="0" borderId="0" xfId="7" applyFont="1" applyFill="1" applyAlignment="1">
      <alignment horizontal="left"/>
    </xf>
    <xf numFmtId="0" fontId="33" fillId="0" borderId="1" xfId="67" applyNumberFormat="1" applyFont="1" applyFill="1" applyBorder="1" applyAlignment="1" applyProtection="1">
      <alignment horizontal="center" vertical="center" wrapText="1"/>
      <protection hidden="1"/>
    </xf>
    <xf numFmtId="165" fontId="4" fillId="2" borderId="1" xfId="50" applyNumberFormat="1" applyFont="1" applyFill="1" applyBorder="1" applyAlignment="1">
      <alignment vertical="center"/>
    </xf>
    <xf numFmtId="165" fontId="5" fillId="2" borderId="1" xfId="50" applyNumberFormat="1" applyFont="1" applyFill="1" applyBorder="1" applyAlignment="1">
      <alignment vertical="center"/>
    </xf>
    <xf numFmtId="165" fontId="5" fillId="0" borderId="1" xfId="7" applyNumberFormat="1" applyFont="1" applyBorder="1" applyAlignment="1">
      <alignment vertical="center" wrapText="1"/>
    </xf>
    <xf numFmtId="165" fontId="5" fillId="2" borderId="2" xfId="7" applyNumberFormat="1" applyFont="1" applyFill="1" applyBorder="1" applyAlignment="1">
      <alignment vertical="center"/>
    </xf>
    <xf numFmtId="165" fontId="5" fillId="2" borderId="1" xfId="7" applyNumberFormat="1" applyFont="1" applyFill="1" applyBorder="1" applyAlignment="1">
      <alignment vertical="center"/>
    </xf>
    <xf numFmtId="165" fontId="4" fillId="2" borderId="1" xfId="7" applyNumberFormat="1" applyFont="1" applyFill="1" applyBorder="1" applyAlignment="1">
      <alignment vertical="center"/>
    </xf>
    <xf numFmtId="165" fontId="4" fillId="2" borderId="1" xfId="50" applyNumberFormat="1" applyFont="1" applyFill="1" applyBorder="1" applyAlignment="1">
      <alignment horizontal="right" vertical="center"/>
    </xf>
    <xf numFmtId="165" fontId="5" fillId="2" borderId="1" xfId="50" applyNumberFormat="1" applyFont="1" applyFill="1" applyBorder="1" applyAlignment="1">
      <alignment horizontal="right" vertical="center"/>
    </xf>
    <xf numFmtId="165" fontId="14" fillId="2" borderId="1" xfId="50" applyNumberFormat="1" applyFont="1" applyFill="1" applyBorder="1" applyAlignment="1">
      <alignment vertical="center"/>
    </xf>
    <xf numFmtId="165" fontId="20" fillId="0" borderId="1" xfId="50" applyNumberFormat="1" applyFont="1" applyFill="1" applyBorder="1" applyAlignment="1">
      <alignment vertical="center"/>
    </xf>
    <xf numFmtId="165" fontId="5" fillId="2" borderId="1" xfId="7" applyNumberFormat="1" applyFont="1" applyFill="1" applyBorder="1" applyAlignment="1">
      <alignment horizontal="right" vertical="center"/>
    </xf>
    <xf numFmtId="165" fontId="5" fillId="2" borderId="1" xfId="7" applyNumberFormat="1" applyFont="1" applyFill="1" applyBorder="1"/>
    <xf numFmtId="0" fontId="34" fillId="0" borderId="0" xfId="106" applyNumberFormat="1" applyFont="1" applyFill="1" applyAlignment="1" applyProtection="1">
      <protection hidden="1"/>
    </xf>
    <xf numFmtId="0" fontId="2" fillId="0" borderId="0" xfId="106" applyFont="1" applyAlignment="1" applyProtection="1">
      <alignment horizontal="center"/>
      <protection hidden="1"/>
    </xf>
    <xf numFmtId="0" fontId="2" fillId="0" borderId="0" xfId="106" applyFont="1" applyProtection="1">
      <protection hidden="1"/>
    </xf>
    <xf numFmtId="0" fontId="2" fillId="0" borderId="0" xfId="106" applyFont="1"/>
    <xf numFmtId="0" fontId="2" fillId="0" borderId="0" xfId="106" applyNumberFormat="1" applyFont="1" applyFill="1" applyAlignment="1" applyProtection="1">
      <alignment horizontal="centerContinuous"/>
      <protection hidden="1"/>
    </xf>
    <xf numFmtId="174" fontId="34" fillId="0" borderId="1" xfId="106" applyNumberFormat="1" applyFont="1" applyFill="1" applyBorder="1" applyAlignment="1" applyProtection="1">
      <alignment wrapText="1"/>
      <protection hidden="1"/>
    </xf>
    <xf numFmtId="174" fontId="34" fillId="0" borderId="1" xfId="106" applyNumberFormat="1" applyFont="1" applyFill="1" applyBorder="1" applyAlignment="1" applyProtection="1">
      <alignment horizontal="center"/>
      <protection hidden="1"/>
    </xf>
    <xf numFmtId="175" fontId="34" fillId="0" borderId="1" xfId="106" applyNumberFormat="1" applyFont="1" applyFill="1" applyBorder="1" applyAlignment="1" applyProtection="1">
      <alignment horizontal="center"/>
      <protection hidden="1"/>
    </xf>
    <xf numFmtId="169" fontId="34" fillId="0" borderId="1" xfId="106" applyNumberFormat="1" applyFont="1" applyFill="1" applyBorder="1" applyAlignment="1" applyProtection="1">
      <alignment horizontal="center"/>
      <protection hidden="1"/>
    </xf>
    <xf numFmtId="170" fontId="34" fillId="0" borderId="1" xfId="106" applyNumberFormat="1" applyFont="1" applyFill="1" applyBorder="1" applyAlignment="1" applyProtection="1">
      <alignment horizontal="center"/>
      <protection hidden="1"/>
    </xf>
    <xf numFmtId="172" fontId="34" fillId="0" borderId="1" xfId="106" applyNumberFormat="1" applyFont="1" applyFill="1" applyBorder="1" applyAlignment="1" applyProtection="1">
      <protection hidden="1"/>
    </xf>
    <xf numFmtId="0" fontId="34" fillId="0" borderId="0" xfId="106" applyFont="1"/>
    <xf numFmtId="174" fontId="2" fillId="0" borderId="1" xfId="106" applyNumberFormat="1" applyFont="1" applyFill="1" applyBorder="1" applyAlignment="1" applyProtection="1">
      <alignment wrapText="1"/>
      <protection hidden="1"/>
    </xf>
    <xf numFmtId="174" fontId="2" fillId="0" borderId="1" xfId="106" applyNumberFormat="1" applyFont="1" applyFill="1" applyBorder="1" applyAlignment="1" applyProtection="1">
      <alignment horizontal="center"/>
      <protection hidden="1"/>
    </xf>
    <xf numFmtId="175" fontId="2" fillId="0" borderId="1" xfId="106" applyNumberFormat="1" applyFont="1" applyFill="1" applyBorder="1" applyAlignment="1" applyProtection="1">
      <alignment horizontal="center"/>
      <protection hidden="1"/>
    </xf>
    <xf numFmtId="169" fontId="2" fillId="0" borderId="1" xfId="106" applyNumberFormat="1" applyFont="1" applyFill="1" applyBorder="1" applyAlignment="1" applyProtection="1">
      <alignment horizontal="center"/>
      <protection hidden="1"/>
    </xf>
    <xf numFmtId="170" fontId="2" fillId="0" borderId="1" xfId="106" applyNumberFormat="1" applyFont="1" applyFill="1" applyBorder="1" applyAlignment="1" applyProtection="1">
      <alignment horizontal="center"/>
      <protection hidden="1"/>
    </xf>
    <xf numFmtId="172" fontId="2" fillId="0" borderId="1" xfId="106" applyNumberFormat="1" applyFont="1" applyFill="1" applyBorder="1" applyAlignment="1" applyProtection="1">
      <protection hidden="1"/>
    </xf>
    <xf numFmtId="0" fontId="2" fillId="0" borderId="0" xfId="106" applyNumberFormat="1" applyFont="1" applyFill="1" applyBorder="1" applyAlignment="1" applyProtection="1">
      <alignment horizontal="center"/>
      <protection hidden="1"/>
    </xf>
    <xf numFmtId="0" fontId="2" fillId="0" borderId="0" xfId="106" applyFont="1" applyBorder="1" applyAlignment="1" applyProtection="1">
      <alignment horizontal="center"/>
      <protection hidden="1"/>
    </xf>
    <xf numFmtId="0" fontId="2" fillId="0" borderId="0" xfId="106" applyNumberFormat="1" applyFont="1" applyFill="1" applyAlignment="1" applyProtection="1">
      <alignment horizontal="center"/>
      <protection hidden="1"/>
    </xf>
    <xf numFmtId="0" fontId="2" fillId="0" borderId="0" xfId="106" applyFont="1" applyAlignment="1">
      <alignment horizontal="center"/>
    </xf>
    <xf numFmtId="168" fontId="34" fillId="0" borderId="1" xfId="106" applyNumberFormat="1" applyFont="1" applyFill="1" applyBorder="1" applyAlignment="1" applyProtection="1">
      <alignment wrapText="1"/>
      <protection hidden="1"/>
    </xf>
    <xf numFmtId="171" fontId="34" fillId="0" borderId="1" xfId="106" applyNumberFormat="1" applyFont="1" applyFill="1" applyBorder="1" applyAlignment="1" applyProtection="1">
      <alignment horizontal="center"/>
      <protection hidden="1"/>
    </xf>
    <xf numFmtId="168" fontId="2" fillId="0" borderId="1" xfId="106" applyNumberFormat="1" applyFont="1" applyFill="1" applyBorder="1" applyAlignment="1" applyProtection="1">
      <alignment wrapText="1"/>
      <protection hidden="1"/>
    </xf>
    <xf numFmtId="171" fontId="2" fillId="0" borderId="1" xfId="106" applyNumberFormat="1" applyFont="1" applyFill="1" applyBorder="1" applyAlignment="1" applyProtection="1">
      <alignment horizontal="center"/>
      <protection hidden="1"/>
    </xf>
    <xf numFmtId="0" fontId="2" fillId="0" borderId="0" xfId="106" applyFont="1" applyBorder="1" applyProtection="1">
      <protection hidden="1"/>
    </xf>
    <xf numFmtId="0" fontId="30" fillId="0" borderId="0" xfId="0" applyFont="1" applyAlignment="1">
      <alignment horizontal="left" readingOrder="2"/>
    </xf>
    <xf numFmtId="0" fontId="30" fillId="0" borderId="0" xfId="0" applyFont="1" applyAlignment="1">
      <alignment horizontal="left" readingOrder="2"/>
    </xf>
    <xf numFmtId="165" fontId="2" fillId="0" borderId="10" xfId="6" applyNumberFormat="1" applyFont="1" applyBorder="1" applyAlignment="1">
      <alignment horizontal="center" vertical="center"/>
    </xf>
    <xf numFmtId="0" fontId="2" fillId="0" borderId="1" xfId="6" applyFont="1" applyBorder="1" applyAlignment="1">
      <alignment vertical="center" wrapText="1"/>
    </xf>
    <xf numFmtId="0" fontId="2" fillId="0" borderId="1" xfId="6" applyFont="1" applyBorder="1" applyAlignment="1">
      <alignment horizontal="center" vertical="center"/>
    </xf>
    <xf numFmtId="0" fontId="19" fillId="0" borderId="0" xfId="50" applyFont="1" applyFill="1" applyAlignment="1">
      <alignment horizontal="center" vertical="center" wrapText="1"/>
    </xf>
    <xf numFmtId="0" fontId="20" fillId="0" borderId="1" xfId="50" applyFont="1" applyFill="1" applyBorder="1" applyAlignment="1">
      <alignment horizontal="center" wrapText="1"/>
    </xf>
    <xf numFmtId="165" fontId="5" fillId="2" borderId="0" xfId="7" applyNumberFormat="1" applyFont="1" applyFill="1" applyAlignment="1">
      <alignment horizontal="right"/>
    </xf>
    <xf numFmtId="165" fontId="2" fillId="2" borderId="0" xfId="7" applyNumberFormat="1" applyFont="1" applyFill="1" applyBorder="1" applyAlignment="1">
      <alignment horizontal="right"/>
    </xf>
    <xf numFmtId="0" fontId="20" fillId="0" borderId="1" xfId="50" applyFont="1" applyFill="1" applyBorder="1" applyAlignment="1">
      <alignment horizontal="center" vertical="center"/>
    </xf>
    <xf numFmtId="0" fontId="20" fillId="0" borderId="1" xfId="50" applyFont="1" applyFill="1" applyBorder="1" applyAlignment="1">
      <alignment horizontal="center" vertical="center" wrapText="1"/>
    </xf>
    <xf numFmtId="165" fontId="4" fillId="2" borderId="1" xfId="7" applyNumberFormat="1" applyFont="1" applyFill="1" applyBorder="1" applyAlignment="1">
      <alignment horizontal="center" vertical="center" wrapText="1"/>
    </xf>
    <xf numFmtId="165" fontId="5" fillId="2" borderId="0" xfId="7" applyNumberFormat="1" applyFont="1" applyFill="1" applyBorder="1" applyAlignment="1"/>
    <xf numFmtId="0" fontId="20" fillId="0" borderId="0" xfId="50" applyFont="1" applyFill="1" applyBorder="1" applyAlignment="1">
      <alignment horizontal="center" wrapText="1"/>
    </xf>
    <xf numFmtId="165" fontId="5" fillId="2" borderId="0" xfId="7" applyNumberFormat="1" applyFont="1" applyFill="1" applyBorder="1" applyAlignment="1">
      <alignment horizontal="right"/>
    </xf>
    <xf numFmtId="0" fontId="20" fillId="0" borderId="1" xfId="39" applyFont="1" applyFill="1" applyBorder="1" applyAlignment="1">
      <alignment horizontal="left" vertical="center" wrapText="1"/>
    </xf>
    <xf numFmtId="0" fontId="12" fillId="0" borderId="1" xfId="39" applyFont="1" applyBorder="1" applyAlignment="1">
      <alignment horizontal="left" vertical="center" wrapText="1"/>
    </xf>
    <xf numFmtId="0" fontId="19" fillId="0" borderId="0" xfId="39" applyFont="1" applyFill="1" applyAlignment="1">
      <alignment horizontal="center" vertical="center" wrapText="1"/>
    </xf>
    <xf numFmtId="0" fontId="27" fillId="0" borderId="1" xfId="39" applyFont="1" applyFill="1" applyBorder="1" applyAlignment="1">
      <alignment horizontal="center"/>
    </xf>
    <xf numFmtId="0" fontId="27" fillId="0" borderId="1" xfId="39" applyFont="1" applyFill="1" applyBorder="1" applyAlignment="1">
      <alignment horizontal="center" vertical="center" wrapText="1"/>
    </xf>
    <xf numFmtId="0" fontId="6" fillId="0" borderId="1" xfId="39" applyBorder="1" applyAlignment="1">
      <alignment horizontal="center"/>
    </xf>
    <xf numFmtId="0" fontId="14" fillId="0" borderId="1" xfId="39" applyFont="1" applyFill="1" applyBorder="1" applyAlignment="1">
      <alignment horizontal="left" vertical="center" wrapText="1"/>
    </xf>
    <xf numFmtId="0" fontId="5" fillId="0" borderId="1" xfId="7" applyFont="1" applyBorder="1" applyAlignment="1">
      <alignment horizontal="left" wrapText="1"/>
    </xf>
    <xf numFmtId="0" fontId="14" fillId="0" borderId="3" xfId="39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4" fillId="0" borderId="1" xfId="7" applyFont="1" applyBorder="1" applyAlignment="1">
      <alignment horizontal="left" wrapText="1"/>
    </xf>
    <xf numFmtId="0" fontId="15" fillId="0" borderId="0" xfId="7" applyFont="1" applyAlignment="1">
      <alignment horizontal="left" vertical="top" wrapText="1"/>
    </xf>
    <xf numFmtId="165" fontId="5" fillId="2" borderId="0" xfId="7" applyNumberFormat="1" applyFont="1" applyFill="1" applyBorder="1" applyAlignment="1">
      <alignment horizontal="center"/>
    </xf>
    <xf numFmtId="0" fontId="2" fillId="0" borderId="0" xfId="106" applyFont="1" applyAlignment="1">
      <alignment horizontal="right"/>
    </xf>
    <xf numFmtId="0" fontId="31" fillId="0" borderId="0" xfId="57" applyFont="1" applyAlignment="1">
      <alignment horizontal="center" wrapText="1"/>
    </xf>
    <xf numFmtId="0" fontId="32" fillId="0" borderId="1" xfId="67" applyNumberFormat="1" applyFont="1" applyFill="1" applyBorder="1" applyAlignment="1" applyProtection="1">
      <alignment horizontal="center" vertical="center" wrapText="1"/>
      <protection hidden="1"/>
    </xf>
    <xf numFmtId="0" fontId="33" fillId="0" borderId="1" xfId="57" applyNumberFormat="1" applyFont="1" applyFill="1" applyBorder="1" applyAlignment="1" applyProtection="1">
      <alignment horizontal="center" vertical="top" wrapText="1"/>
      <protection hidden="1"/>
    </xf>
    <xf numFmtId="0" fontId="33" fillId="0" borderId="1" xfId="67" applyNumberFormat="1" applyFont="1" applyFill="1" applyBorder="1" applyAlignment="1" applyProtection="1">
      <alignment horizontal="center" vertical="center" wrapText="1"/>
      <protection hidden="1"/>
    </xf>
    <xf numFmtId="173" fontId="34" fillId="0" borderId="1" xfId="106" applyNumberFormat="1" applyFont="1" applyFill="1" applyBorder="1" applyAlignment="1" applyProtection="1">
      <alignment horizontal="center"/>
      <protection hidden="1"/>
    </xf>
    <xf numFmtId="0" fontId="35" fillId="0" borderId="0" xfId="1" applyFont="1" applyAlignment="1">
      <alignment horizontal="right"/>
    </xf>
    <xf numFmtId="173" fontId="34" fillId="0" borderId="3" xfId="1" applyNumberFormat="1" applyFont="1" applyFill="1" applyBorder="1" applyAlignment="1" applyProtection="1">
      <alignment horizontal="center"/>
      <protection hidden="1"/>
    </xf>
    <xf numFmtId="173" fontId="34" fillId="0" borderId="4" xfId="1" applyNumberFormat="1" applyFont="1" applyFill="1" applyBorder="1" applyAlignment="1" applyProtection="1">
      <alignment horizontal="center"/>
      <protection hidden="1"/>
    </xf>
    <xf numFmtId="173" fontId="34" fillId="0" borderId="5" xfId="1" applyNumberFormat="1" applyFont="1" applyFill="1" applyBorder="1" applyAlignment="1" applyProtection="1">
      <alignment horizontal="center"/>
      <protection hidden="1"/>
    </xf>
    <xf numFmtId="0" fontId="2" fillId="0" borderId="0" xfId="57" applyFont="1" applyAlignment="1" applyProtection="1">
      <alignment horizontal="right" wrapText="1"/>
      <protection hidden="1"/>
    </xf>
    <xf numFmtId="0" fontId="32" fillId="0" borderId="1" xfId="67" applyNumberFormat="1" applyFont="1" applyFill="1" applyBorder="1" applyAlignment="1" applyProtection="1">
      <alignment horizontal="center" wrapText="1"/>
      <protection hidden="1"/>
    </xf>
    <xf numFmtId="173" fontId="34" fillId="0" borderId="1" xfId="57" applyNumberFormat="1" applyFont="1" applyFill="1" applyBorder="1" applyAlignment="1" applyProtection="1">
      <alignment horizontal="center"/>
      <protection hidden="1"/>
    </xf>
    <xf numFmtId="0" fontId="33" fillId="0" borderId="1" xfId="56" applyFont="1" applyBorder="1" applyAlignment="1" applyProtection="1">
      <alignment horizontal="center" vertical="center"/>
      <protection hidden="1"/>
    </xf>
    <xf numFmtId="173" fontId="34" fillId="0" borderId="3" xfId="57" applyNumberFormat="1" applyFont="1" applyFill="1" applyBorder="1" applyAlignment="1" applyProtection="1">
      <alignment horizontal="center"/>
      <protection hidden="1"/>
    </xf>
    <xf numFmtId="173" fontId="34" fillId="0" borderId="4" xfId="57" applyNumberFormat="1" applyFont="1" applyFill="1" applyBorder="1" applyAlignment="1" applyProtection="1">
      <alignment horizontal="center"/>
      <protection hidden="1"/>
    </xf>
    <xf numFmtId="173" fontId="34" fillId="0" borderId="5" xfId="57" applyNumberFormat="1" applyFont="1" applyFill="1" applyBorder="1" applyAlignment="1" applyProtection="1">
      <alignment horizontal="center"/>
      <protection hidden="1"/>
    </xf>
    <xf numFmtId="0" fontId="31" fillId="0" borderId="0" xfId="57" applyNumberFormat="1" applyFont="1" applyFill="1" applyAlignment="1" applyProtection="1">
      <alignment horizontal="center" wrapText="1"/>
      <protection hidden="1"/>
    </xf>
    <xf numFmtId="0" fontId="33" fillId="0" borderId="1" xfId="67" applyNumberFormat="1" applyFont="1" applyFill="1" applyBorder="1" applyAlignment="1" applyProtection="1">
      <alignment horizontal="center" wrapText="1"/>
      <protection hidden="1"/>
    </xf>
    <xf numFmtId="0" fontId="31" fillId="0" borderId="0" xfId="7" applyFont="1" applyFill="1" applyAlignment="1">
      <alignment horizontal="center" wrapText="1"/>
    </xf>
    <xf numFmtId="0" fontId="37" fillId="0" borderId="0" xfId="7" applyFont="1" applyAlignment="1">
      <alignment wrapText="1"/>
    </xf>
    <xf numFmtId="0" fontId="30" fillId="0" borderId="0" xfId="0" applyFont="1" applyAlignment="1">
      <alignment horizontal="left" readingOrder="2"/>
    </xf>
    <xf numFmtId="0" fontId="30" fillId="0" borderId="0" xfId="0" applyFont="1" applyAlignment="1">
      <alignment horizontal="left" wrapText="1" readingOrder="2"/>
    </xf>
    <xf numFmtId="0" fontId="31" fillId="0" borderId="0" xfId="6" applyFont="1" applyAlignment="1">
      <alignment horizontal="center" wrapText="1"/>
    </xf>
    <xf numFmtId="0" fontId="42" fillId="0" borderId="0" xfId="7" applyFont="1" applyAlignment="1">
      <alignment horizontal="center" wrapText="1"/>
    </xf>
    <xf numFmtId="0" fontId="5" fillId="0" borderId="6" xfId="6" applyFont="1" applyBorder="1" applyAlignment="1">
      <alignment horizontal="right"/>
    </xf>
    <xf numFmtId="0" fontId="34" fillId="0" borderId="10" xfId="6" applyFont="1" applyBorder="1" applyAlignment="1">
      <alignment horizontal="center" vertical="center" wrapText="1"/>
    </xf>
    <xf numFmtId="0" fontId="34" fillId="0" borderId="2" xfId="6" applyFont="1" applyBorder="1" applyAlignment="1">
      <alignment horizontal="center" vertical="center" wrapText="1"/>
    </xf>
    <xf numFmtId="0" fontId="4" fillId="0" borderId="10" xfId="6" applyFont="1" applyBorder="1" applyAlignment="1">
      <alignment horizontal="center" vertical="center" wrapText="1"/>
    </xf>
    <xf numFmtId="0" fontId="4" fillId="0" borderId="2" xfId="6" applyFont="1" applyBorder="1" applyAlignment="1">
      <alignment horizontal="center" vertical="center" wrapText="1"/>
    </xf>
    <xf numFmtId="0" fontId="5" fillId="0" borderId="0" xfId="6" applyFont="1" applyBorder="1" applyAlignment="1">
      <alignment horizontal="right"/>
    </xf>
  </cellXfs>
  <cellStyles count="107">
    <cellStyle name="Excel Built-in Обычный 10" xfId="6"/>
    <cellStyle name="Гиперссылка" xfId="55" builtinId="8"/>
    <cellStyle name="Обычный" xfId="0" builtinId="0"/>
    <cellStyle name="Обычный 10" xfId="7"/>
    <cellStyle name="Обычный 11" xfId="8"/>
    <cellStyle name="Обычный 18" xfId="68"/>
    <cellStyle name="Обычный 2" xfId="1"/>
    <cellStyle name="Обычный 2 10" xfId="2"/>
    <cellStyle name="Обычный 2 10 2" xfId="9"/>
    <cellStyle name="Обычный 2 10 3" xfId="57"/>
    <cellStyle name="Обычный 2 11" xfId="10"/>
    <cellStyle name="Обычный 2 11 2" xfId="3"/>
    <cellStyle name="Обычный 2 11 2 2" xfId="56"/>
    <cellStyle name="Обычный 2 11 3" xfId="4"/>
    <cellStyle name="Обычный 2 11 4" xfId="11"/>
    <cellStyle name="Обычный 2 11 4 2" xfId="12"/>
    <cellStyle name="Обычный 2 11 5" xfId="13"/>
    <cellStyle name="Обычный 2 12" xfId="14"/>
    <cellStyle name="Обычный 2 12 2" xfId="15"/>
    <cellStyle name="Обычный 2 12 3" xfId="16"/>
    <cellStyle name="Обычный 2 12 3 2" xfId="17"/>
    <cellStyle name="Обычный 2 12 3 2 2" xfId="18"/>
    <cellStyle name="Обычный 2 12 3 2 2 2" xfId="19"/>
    <cellStyle name="Обычный 2 13" xfId="20"/>
    <cellStyle name="Обычный 2 14" xfId="21"/>
    <cellStyle name="Обычный 2 14 2" xfId="22"/>
    <cellStyle name="Обычный 2 14 2 2" xfId="23"/>
    <cellStyle name="Обычный 2 14 3" xfId="24"/>
    <cellStyle name="Обычный 2 15" xfId="25"/>
    <cellStyle name="Обычный 2 15 2" xfId="26"/>
    <cellStyle name="Обычный 2 16" xfId="27"/>
    <cellStyle name="Обычный 2 17" xfId="28"/>
    <cellStyle name="Обычный 2 18" xfId="29"/>
    <cellStyle name="Обычный 2 19" xfId="30"/>
    <cellStyle name="Обычный 2 2" xfId="31"/>
    <cellStyle name="Обычный 2 20" xfId="58"/>
    <cellStyle name="Обычный 2 20 2" xfId="69"/>
    <cellStyle name="Обычный 2 21" xfId="59"/>
    <cellStyle name="Обычный 2 22" xfId="60"/>
    <cellStyle name="Обычный 2 22 2" xfId="70"/>
    <cellStyle name="Обычный 2 22 3" xfId="71"/>
    <cellStyle name="Обычный 2 22 4" xfId="72"/>
    <cellStyle name="Обычный 2 22 5" xfId="73"/>
    <cellStyle name="Обычный 2 23" xfId="61"/>
    <cellStyle name="Обычный 2 24" xfId="62"/>
    <cellStyle name="Обычный 2 25" xfId="63"/>
    <cellStyle name="Обычный 2 26" xfId="64"/>
    <cellStyle name="Обычный 2 27" xfId="65"/>
    <cellStyle name="Обычный 2 28" xfId="74"/>
    <cellStyle name="Обычный 2 29" xfId="75"/>
    <cellStyle name="Обычный 2 3" xfId="32"/>
    <cellStyle name="Обычный 2 30" xfId="76"/>
    <cellStyle name="Обычный 2 31" xfId="77"/>
    <cellStyle name="Обычный 2 32" xfId="78"/>
    <cellStyle name="Обычный 2 33" xfId="79"/>
    <cellStyle name="Обычный 2 34" xfId="80"/>
    <cellStyle name="Обычный 2 35" xfId="81"/>
    <cellStyle name="Обычный 2 36" xfId="82"/>
    <cellStyle name="Обычный 2 37" xfId="83"/>
    <cellStyle name="Обычный 2 38" xfId="84"/>
    <cellStyle name="Обычный 2 39" xfId="66"/>
    <cellStyle name="Обычный 2 4" xfId="33"/>
    <cellStyle name="Обычный 2 40" xfId="106"/>
    <cellStyle name="Обычный 2 5" xfId="34"/>
    <cellStyle name="Обычный 2 6" xfId="35"/>
    <cellStyle name="Обычный 2 7" xfId="36"/>
    <cellStyle name="Обычный 2 8" xfId="37"/>
    <cellStyle name="Обычный 2 9" xfId="38"/>
    <cellStyle name="Обычный 3" xfId="5"/>
    <cellStyle name="Обычный 3 10" xfId="85"/>
    <cellStyle name="Обычный 3 11" xfId="86"/>
    <cellStyle name="Обычный 3 12" xfId="87"/>
    <cellStyle name="Обычный 3 2" xfId="39"/>
    <cellStyle name="Обычный 3 2 10" xfId="88"/>
    <cellStyle name="Обычный 3 2 11" xfId="89"/>
    <cellStyle name="Обычный 3 2 12" xfId="90"/>
    <cellStyle name="Обычный 3 2 2" xfId="91"/>
    <cellStyle name="Обычный 3 2 3" xfId="92"/>
    <cellStyle name="Обычный 3 2 4" xfId="93"/>
    <cellStyle name="Обычный 3 2 5" xfId="94"/>
    <cellStyle name="Обычный 3 2 6" xfId="95"/>
    <cellStyle name="Обычный 3 2 7" xfId="96"/>
    <cellStyle name="Обычный 3 2 8" xfId="97"/>
    <cellStyle name="Обычный 3 2 9" xfId="98"/>
    <cellStyle name="Обычный 3 3" xfId="99"/>
    <cellStyle name="Обычный 3 4" xfId="100"/>
    <cellStyle name="Обычный 3 5" xfId="101"/>
    <cellStyle name="Обычный 3 6" xfId="102"/>
    <cellStyle name="Обычный 3 7" xfId="103"/>
    <cellStyle name="Обычный 3 8" xfId="104"/>
    <cellStyle name="Обычный 3 9" xfId="105"/>
    <cellStyle name="Обычный 4" xfId="40"/>
    <cellStyle name="Обычный 4 2" xfId="41"/>
    <cellStyle name="Обычный 4 3" xfId="42"/>
    <cellStyle name="Обычный 4 3 2" xfId="43"/>
    <cellStyle name="Обычный 4 3_дотация районная ноябрь на 18-20" xfId="44"/>
    <cellStyle name="Обычный 5" xfId="45"/>
    <cellStyle name="Обычный 6" xfId="46"/>
    <cellStyle name="Обычный 7" xfId="47"/>
    <cellStyle name="Обычный 8" xfId="48"/>
    <cellStyle name="Обычный 9" xfId="49"/>
    <cellStyle name="Обычный_tmp" xfId="67"/>
    <cellStyle name="Обычный_Лист1 2" xfId="50"/>
    <cellStyle name="Обычный_Лист1 3" xfId="51"/>
    <cellStyle name="Стиль 1" xfId="52"/>
    <cellStyle name="Стиль 1 2" xfId="53"/>
    <cellStyle name="Финансовый 2" xfId="5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297180</xdr:colOff>
      <xdr:row>15</xdr:row>
      <xdr:rowOff>0</xdr:rowOff>
    </xdr:from>
    <xdr:to>
      <xdr:col>2</xdr:col>
      <xdr:colOff>411480</xdr:colOff>
      <xdr:row>15</xdr:row>
      <xdr:rowOff>236220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960620" y="1173480"/>
          <a:ext cx="2110740" cy="1219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28575</xdr:colOff>
      <xdr:row>8</xdr:row>
      <xdr:rowOff>38100</xdr:rowOff>
    </xdr:from>
    <xdr:to>
      <xdr:col>3</xdr:col>
      <xdr:colOff>19049</xdr:colOff>
      <xdr:row>16</xdr:row>
      <xdr:rowOff>76200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692015" y="38100"/>
          <a:ext cx="3381374" cy="1333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2019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2020 и 2021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21.12.2018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254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9526</xdr:colOff>
      <xdr:row>0</xdr:row>
      <xdr:rowOff>0</xdr:rowOff>
    </xdr:from>
    <xdr:to>
      <xdr:col>2</xdr:col>
      <xdr:colOff>1047750</xdr:colOff>
      <xdr:row>8</xdr:row>
      <xdr:rowOff>36195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543426" y="0"/>
          <a:ext cx="2981324" cy="140779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2019 год и на плановый период 2020 и 2021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28.02.2019 № 259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1322070</xdr:colOff>
      <xdr:row>6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810375" y="0"/>
          <a:ext cx="2941320" cy="12096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Приложение № 10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"О внесении изменений в Решение Думы "О бюджете Черемховского районного муниципального образования на 2019 год и на плановый период 2020 и 2021годов"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от 28.02.2019 №  259</a:t>
          </a:r>
          <a:endParaRPr lang="ru-RU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0</xdr:row>
      <xdr:rowOff>0</xdr:rowOff>
    </xdr:from>
    <xdr:to>
      <xdr:col>8</xdr:col>
      <xdr:colOff>7619</xdr:colOff>
      <xdr:row>3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134349" y="0"/>
          <a:ext cx="2798445" cy="12096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Приложение № 11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"О внесении изменений в Решение Думы "О бюджете Черемховского районного муниципального образования на 2019 год и на плановый период 2020 и 2021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от 28.02.2019 №  259</a:t>
          </a:r>
          <a:endParaRPr lang="ru-RU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4</xdr:row>
      <xdr:rowOff>80786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68519" y="0"/>
          <a:ext cx="3551296" cy="12096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Приложение № 12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"О внесении изменений в Решение Думы "О бюджете Черемховского районного муниципального образования на 2019 год и на плановый период 2020 и 2021годов"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от 28.02.2019 №  259</a:t>
          </a:r>
          <a:endParaRPr lang="ru-RU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4</xdr:col>
      <xdr:colOff>45720</xdr:colOff>
      <xdr:row>3</xdr:row>
      <xdr:rowOff>57150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667500" y="0"/>
          <a:ext cx="2941320" cy="12096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Приложение № 13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"О внесении изменений в Решение Думы "О бюджете Черемховского районного муниципального образования на 2019 год и на плановый период 2020 и 2021годов"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от 28.02.2019 №  259</a:t>
          </a:r>
          <a:endParaRPr lang="ru-RU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297180</xdr:colOff>
      <xdr:row>14</xdr:row>
      <xdr:rowOff>0</xdr:rowOff>
    </xdr:from>
    <xdr:to>
      <xdr:col>2</xdr:col>
      <xdr:colOff>0</xdr:colOff>
      <xdr:row>14</xdr:row>
      <xdr:rowOff>236220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914900" y="1005840"/>
          <a:ext cx="1722120" cy="2362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847725</xdr:colOff>
      <xdr:row>8</xdr:row>
      <xdr:rowOff>5715</xdr:rowOff>
    </xdr:from>
    <xdr:to>
      <xdr:col>3</xdr:col>
      <xdr:colOff>1017295</xdr:colOff>
      <xdr:row>14</xdr:row>
      <xdr:rowOff>148590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465445" y="5715"/>
          <a:ext cx="3331870" cy="114871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  </a:t>
          </a:r>
        </a:p>
        <a:p>
          <a:pPr algn="l" rtl="1">
            <a:lnSpc>
              <a:spcPts val="11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</a:t>
          </a:r>
        </a:p>
        <a:p>
          <a:pPr algn="l" rtl="1">
            <a:lnSpc>
              <a:spcPts val="11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муниципального образования на 2019 год и на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плановый период 2020 и 2021 годов"</a:t>
          </a:r>
        </a:p>
        <a:p>
          <a:pPr algn="l" rtl="1">
            <a:lnSpc>
              <a:spcPts val="11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21.12.2018 </a:t>
          </a:r>
          <a:r>
            <a:rPr lang="ru-RU" sz="11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254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1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838200</xdr:colOff>
      <xdr:row>0</xdr:row>
      <xdr:rowOff>0</xdr:rowOff>
    </xdr:from>
    <xdr:to>
      <xdr:col>3</xdr:col>
      <xdr:colOff>523874</xdr:colOff>
      <xdr:row>8</xdr:row>
      <xdr:rowOff>38101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324475" y="161925"/>
          <a:ext cx="2762249" cy="1495426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2019 год и на плановый период 2020 и 20201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_28.02.2019 № 259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1151313</xdr:colOff>
      <xdr:row>9</xdr:row>
      <xdr:rowOff>1</xdr:rowOff>
    </xdr:from>
    <xdr:to>
      <xdr:col>3</xdr:col>
      <xdr:colOff>2632517</xdr:colOff>
      <xdr:row>13</xdr:row>
      <xdr:rowOff>113662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22173" y="1"/>
          <a:ext cx="3561464" cy="860421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518507</xdr:colOff>
      <xdr:row>9</xdr:row>
      <xdr:rowOff>0</xdr:rowOff>
    </xdr:from>
    <xdr:to>
      <xdr:col>3</xdr:col>
      <xdr:colOff>3338620</xdr:colOff>
      <xdr:row>16</xdr:row>
      <xdr:rowOff>68407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669627" y="0"/>
          <a:ext cx="2820113" cy="1119967"/>
        </a:xfrm>
        <a:prstGeom prst="rect">
          <a:avLst/>
        </a:prstGeom>
        <a:solidFill>
          <a:schemeClr val="accent2">
            <a:alpha val="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Приложение № 4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"О бюджете Черемховского районного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муниципального образования на 2019 год и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н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а плановый период 2020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и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2021 годов"</a:t>
          </a: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21.12.2018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 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254 </a:t>
          </a:r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rtl="1">
            <a:lnSpc>
              <a:spcPts val="1200"/>
            </a:lnSpc>
          </a:pPr>
          <a:endParaRPr lang="ru-RU" sz="1100" b="0" i="0">
            <a:latin typeface="+mn-lt"/>
            <a:ea typeface="+mn-ea"/>
            <a:cs typeface="+mn-cs"/>
          </a:endParaRPr>
        </a:p>
        <a:p>
          <a:pPr rtl="1">
            <a:lnSpc>
              <a:spcPts val="1200"/>
            </a:lnSpc>
          </a:pPr>
          <a:endParaRPr lang="ru-RU" sz="1100" b="0" i="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3</xdr:col>
      <xdr:colOff>3209925</xdr:colOff>
      <xdr:row>8</xdr:row>
      <xdr:rowOff>66675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524500" y="161925"/>
          <a:ext cx="2686050" cy="13620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3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2019 год и на плановый период 2020 и 2021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28.02.2019 № 259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4</xdr:col>
      <xdr:colOff>666750</xdr:colOff>
      <xdr:row>6</xdr:row>
      <xdr:rowOff>139065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76775" y="0"/>
          <a:ext cx="2714625" cy="133921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4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2019 год и на плановый период 2020 и 2021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28.02.2019  №  259</a:t>
          </a:r>
          <a:endParaRPr lang="ru-RU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4</xdr:col>
      <xdr:colOff>676275</xdr:colOff>
      <xdr:row>12</xdr:row>
      <xdr:rowOff>190500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76775" y="1400175"/>
          <a:ext cx="2724150" cy="11906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6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2019 год и плановый период 2020 и 2021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21.12.2018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254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651510</xdr:colOff>
      <xdr:row>7</xdr:row>
      <xdr:rowOff>15240</xdr:rowOff>
    </xdr:from>
    <xdr:to>
      <xdr:col>5</xdr:col>
      <xdr:colOff>767715</xdr:colOff>
      <xdr:row>13</xdr:row>
      <xdr:rowOff>22860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090160" y="1415415"/>
          <a:ext cx="2926080" cy="11506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7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2019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2020 и 2021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21.12.2018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254</a:t>
          </a:r>
          <a:endParaRPr lang="ru-RU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1</xdr:col>
      <xdr:colOff>638175</xdr:colOff>
      <xdr:row>0</xdr:row>
      <xdr:rowOff>0</xdr:rowOff>
    </xdr:from>
    <xdr:to>
      <xdr:col>5</xdr:col>
      <xdr:colOff>742950</xdr:colOff>
      <xdr:row>6</xdr:row>
      <xdr:rowOff>38100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076825" y="0"/>
          <a:ext cx="2933700" cy="12382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5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2019 год и на плановый период 2020 и 2021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28.02.2019  №  259</a:t>
          </a:r>
          <a:endParaRPr lang="ru-RU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4124325</xdr:colOff>
      <xdr:row>7</xdr:row>
      <xdr:rowOff>0</xdr:rowOff>
    </xdr:from>
    <xdr:to>
      <xdr:col>4</xdr:col>
      <xdr:colOff>7621</xdr:colOff>
      <xdr:row>13</xdr:row>
      <xdr:rowOff>323850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124325" y="1400175"/>
          <a:ext cx="2903221" cy="12954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8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2019год и плановый период 2020 и 2021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21.12.2018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254</a:t>
          </a:r>
          <a:endParaRPr lang="ru-RU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4076700</xdr:colOff>
      <xdr:row>0</xdr:row>
      <xdr:rowOff>0</xdr:rowOff>
    </xdr:from>
    <xdr:to>
      <xdr:col>3</xdr:col>
      <xdr:colOff>771525</xdr:colOff>
      <xdr:row>6</xdr:row>
      <xdr:rowOff>38100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076700" y="0"/>
          <a:ext cx="2933700" cy="12382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6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2019 год и на плановый период 2020 и 2021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28.02.2019   №  259</a:t>
          </a:r>
          <a:endParaRPr lang="ru-RU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4391025</xdr:colOff>
      <xdr:row>7</xdr:row>
      <xdr:rowOff>0</xdr:rowOff>
    </xdr:from>
    <xdr:to>
      <xdr:col>5</xdr:col>
      <xdr:colOff>67</xdr:colOff>
      <xdr:row>13</xdr:row>
      <xdr:rowOff>152400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391025" y="1400175"/>
          <a:ext cx="2676592" cy="11239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9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9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плановый период 20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20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en-US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21.12.2018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254</a:t>
          </a:r>
          <a:endParaRPr lang="ru-RU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4352925</xdr:colOff>
      <xdr:row>0</xdr:row>
      <xdr:rowOff>0</xdr:rowOff>
    </xdr:from>
    <xdr:to>
      <xdr:col>4</xdr:col>
      <xdr:colOff>666751</xdr:colOff>
      <xdr:row>6</xdr:row>
      <xdr:rowOff>38100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352925" y="0"/>
          <a:ext cx="2695576" cy="12382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7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2019 год и на плановый период 2020 и 2021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28.02.2019  №  259</a:t>
          </a:r>
          <a:endParaRPr lang="ru-RU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0</xdr:row>
      <xdr:rowOff>0</xdr:rowOff>
    </xdr:from>
    <xdr:to>
      <xdr:col>7</xdr:col>
      <xdr:colOff>9525</xdr:colOff>
      <xdr:row>6</xdr:row>
      <xdr:rowOff>45720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81500" y="0"/>
          <a:ext cx="3124200" cy="124587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8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2019 год и на плановый период 2020 и 2021годов"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28.02.2019 №  259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</xdr:colOff>
      <xdr:row>7</xdr:row>
      <xdr:rowOff>0</xdr:rowOff>
    </xdr:from>
    <xdr:to>
      <xdr:col>6</xdr:col>
      <xdr:colOff>771524</xdr:colOff>
      <xdr:row>12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400550" y="1400175"/>
          <a:ext cx="3095624" cy="1000125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10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2019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2020 и 2021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21.12.2018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 254 </a:t>
          </a: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609600</xdr:colOff>
      <xdr:row>0</xdr:row>
      <xdr:rowOff>0</xdr:rowOff>
    </xdr:from>
    <xdr:to>
      <xdr:col>7</xdr:col>
      <xdr:colOff>702945</xdr:colOff>
      <xdr:row>6</xdr:row>
      <xdr:rowOff>45720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10150" y="0"/>
          <a:ext cx="2941320" cy="124587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9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2019 год и на плановый период 2020 и 2021годов"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28.02.2019 №  259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609600</xdr:colOff>
      <xdr:row>7</xdr:row>
      <xdr:rowOff>28575</xdr:rowOff>
    </xdr:from>
    <xdr:to>
      <xdr:col>7</xdr:col>
      <xdr:colOff>613410</xdr:colOff>
      <xdr:row>12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010150" y="1428750"/>
          <a:ext cx="2851785" cy="1000125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11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2019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2020 и 2021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21.12.2018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 254 </a:t>
          </a: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sultant.ru/cons/cgi/online.cgi?req=doc&amp;base=LAW&amp;n=208015&amp;rnd=235642.514532630&amp;dst=103572&amp;fld=134" TargetMode="External"/><Relationship Id="rId1" Type="http://schemas.openxmlformats.org/officeDocument/2006/relationships/hyperlink" Target="http://www.consultant.ru/cons/cgi/online.cgi?req=doc&amp;base=LAW&amp;n=198941&amp;rnd=235642.187433877&amp;dst=100606&amp;fld=134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onsultant.ru/cons/cgi/online.cgi?req=doc&amp;base=LAW&amp;n=208015&amp;rnd=235642.514532630&amp;dst=103572&amp;fld=134" TargetMode="External"/><Relationship Id="rId1" Type="http://schemas.openxmlformats.org/officeDocument/2006/relationships/hyperlink" Target="http://www.consultant.ru/cons/cgi/online.cgi?req=doc&amp;base=LAW&amp;n=198941&amp;rnd=235642.187433877&amp;dst=100606&amp;fld=134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view="pageBreakPreview" topLeftCell="A5" zoomScale="80" zoomScaleSheetLayoutView="80" workbookViewId="0">
      <selection activeCell="M33" sqref="M33"/>
    </sheetView>
  </sheetViews>
  <sheetFormatPr defaultColWidth="9.109375" defaultRowHeight="13.2"/>
  <cols>
    <col min="1" max="1" width="68" style="1" customWidth="1"/>
    <col min="2" max="2" width="29.109375" style="1" customWidth="1"/>
    <col min="3" max="3" width="20.44140625" style="4" customWidth="1"/>
    <col min="4" max="4" width="9.109375" style="1"/>
    <col min="5" max="5" width="12.109375" style="1" bestFit="1" customWidth="1"/>
    <col min="6" max="256" width="9.109375" style="1"/>
    <col min="257" max="257" width="68" style="1" customWidth="1"/>
    <col min="258" max="258" width="29.109375" style="1" customWidth="1"/>
    <col min="259" max="259" width="20.33203125" style="1" customWidth="1"/>
    <col min="260" max="512" width="9.109375" style="1"/>
    <col min="513" max="513" width="68" style="1" customWidth="1"/>
    <col min="514" max="514" width="29.109375" style="1" customWidth="1"/>
    <col min="515" max="515" width="20.33203125" style="1" customWidth="1"/>
    <col min="516" max="768" width="9.109375" style="1"/>
    <col min="769" max="769" width="68" style="1" customWidth="1"/>
    <col min="770" max="770" width="29.109375" style="1" customWidth="1"/>
    <col min="771" max="771" width="20.33203125" style="1" customWidth="1"/>
    <col min="772" max="1024" width="9.109375" style="1"/>
    <col min="1025" max="1025" width="68" style="1" customWidth="1"/>
    <col min="1026" max="1026" width="29.109375" style="1" customWidth="1"/>
    <col min="1027" max="1027" width="20.33203125" style="1" customWidth="1"/>
    <col min="1028" max="1280" width="9.109375" style="1"/>
    <col min="1281" max="1281" width="68" style="1" customWidth="1"/>
    <col min="1282" max="1282" width="29.109375" style="1" customWidth="1"/>
    <col min="1283" max="1283" width="20.33203125" style="1" customWidth="1"/>
    <col min="1284" max="1536" width="9.109375" style="1"/>
    <col min="1537" max="1537" width="68" style="1" customWidth="1"/>
    <col min="1538" max="1538" width="29.109375" style="1" customWidth="1"/>
    <col min="1539" max="1539" width="20.33203125" style="1" customWidth="1"/>
    <col min="1540" max="1792" width="9.109375" style="1"/>
    <col min="1793" max="1793" width="68" style="1" customWidth="1"/>
    <col min="1794" max="1794" width="29.109375" style="1" customWidth="1"/>
    <col min="1795" max="1795" width="20.33203125" style="1" customWidth="1"/>
    <col min="1796" max="2048" width="9.109375" style="1"/>
    <col min="2049" max="2049" width="68" style="1" customWidth="1"/>
    <col min="2050" max="2050" width="29.109375" style="1" customWidth="1"/>
    <col min="2051" max="2051" width="20.33203125" style="1" customWidth="1"/>
    <col min="2052" max="2304" width="9.109375" style="1"/>
    <col min="2305" max="2305" width="68" style="1" customWidth="1"/>
    <col min="2306" max="2306" width="29.109375" style="1" customWidth="1"/>
    <col min="2307" max="2307" width="20.33203125" style="1" customWidth="1"/>
    <col min="2308" max="2560" width="9.109375" style="1"/>
    <col min="2561" max="2561" width="68" style="1" customWidth="1"/>
    <col min="2562" max="2562" width="29.109375" style="1" customWidth="1"/>
    <col min="2563" max="2563" width="20.33203125" style="1" customWidth="1"/>
    <col min="2564" max="2816" width="9.109375" style="1"/>
    <col min="2817" max="2817" width="68" style="1" customWidth="1"/>
    <col min="2818" max="2818" width="29.109375" style="1" customWidth="1"/>
    <col min="2819" max="2819" width="20.33203125" style="1" customWidth="1"/>
    <col min="2820" max="3072" width="9.109375" style="1"/>
    <col min="3073" max="3073" width="68" style="1" customWidth="1"/>
    <col min="3074" max="3074" width="29.109375" style="1" customWidth="1"/>
    <col min="3075" max="3075" width="20.33203125" style="1" customWidth="1"/>
    <col min="3076" max="3328" width="9.109375" style="1"/>
    <col min="3329" max="3329" width="68" style="1" customWidth="1"/>
    <col min="3330" max="3330" width="29.109375" style="1" customWidth="1"/>
    <col min="3331" max="3331" width="20.33203125" style="1" customWidth="1"/>
    <col min="3332" max="3584" width="9.109375" style="1"/>
    <col min="3585" max="3585" width="68" style="1" customWidth="1"/>
    <col min="3586" max="3586" width="29.109375" style="1" customWidth="1"/>
    <col min="3587" max="3587" width="20.33203125" style="1" customWidth="1"/>
    <col min="3588" max="3840" width="9.109375" style="1"/>
    <col min="3841" max="3841" width="68" style="1" customWidth="1"/>
    <col min="3842" max="3842" width="29.109375" style="1" customWidth="1"/>
    <col min="3843" max="3843" width="20.33203125" style="1" customWidth="1"/>
    <col min="3844" max="4096" width="9.109375" style="1"/>
    <col min="4097" max="4097" width="68" style="1" customWidth="1"/>
    <col min="4098" max="4098" width="29.109375" style="1" customWidth="1"/>
    <col min="4099" max="4099" width="20.33203125" style="1" customWidth="1"/>
    <col min="4100" max="4352" width="9.109375" style="1"/>
    <col min="4353" max="4353" width="68" style="1" customWidth="1"/>
    <col min="4354" max="4354" width="29.109375" style="1" customWidth="1"/>
    <col min="4355" max="4355" width="20.33203125" style="1" customWidth="1"/>
    <col min="4356" max="4608" width="9.109375" style="1"/>
    <col min="4609" max="4609" width="68" style="1" customWidth="1"/>
    <col min="4610" max="4610" width="29.109375" style="1" customWidth="1"/>
    <col min="4611" max="4611" width="20.33203125" style="1" customWidth="1"/>
    <col min="4612" max="4864" width="9.109375" style="1"/>
    <col min="4865" max="4865" width="68" style="1" customWidth="1"/>
    <col min="4866" max="4866" width="29.109375" style="1" customWidth="1"/>
    <col min="4867" max="4867" width="20.33203125" style="1" customWidth="1"/>
    <col min="4868" max="5120" width="9.109375" style="1"/>
    <col min="5121" max="5121" width="68" style="1" customWidth="1"/>
    <col min="5122" max="5122" width="29.109375" style="1" customWidth="1"/>
    <col min="5123" max="5123" width="20.33203125" style="1" customWidth="1"/>
    <col min="5124" max="5376" width="9.109375" style="1"/>
    <col min="5377" max="5377" width="68" style="1" customWidth="1"/>
    <col min="5378" max="5378" width="29.109375" style="1" customWidth="1"/>
    <col min="5379" max="5379" width="20.33203125" style="1" customWidth="1"/>
    <col min="5380" max="5632" width="9.109375" style="1"/>
    <col min="5633" max="5633" width="68" style="1" customWidth="1"/>
    <col min="5634" max="5634" width="29.109375" style="1" customWidth="1"/>
    <col min="5635" max="5635" width="20.33203125" style="1" customWidth="1"/>
    <col min="5636" max="5888" width="9.109375" style="1"/>
    <col min="5889" max="5889" width="68" style="1" customWidth="1"/>
    <col min="5890" max="5890" width="29.109375" style="1" customWidth="1"/>
    <col min="5891" max="5891" width="20.33203125" style="1" customWidth="1"/>
    <col min="5892" max="6144" width="9.109375" style="1"/>
    <col min="6145" max="6145" width="68" style="1" customWidth="1"/>
    <col min="6146" max="6146" width="29.109375" style="1" customWidth="1"/>
    <col min="6147" max="6147" width="20.33203125" style="1" customWidth="1"/>
    <col min="6148" max="6400" width="9.109375" style="1"/>
    <col min="6401" max="6401" width="68" style="1" customWidth="1"/>
    <col min="6402" max="6402" width="29.109375" style="1" customWidth="1"/>
    <col min="6403" max="6403" width="20.33203125" style="1" customWidth="1"/>
    <col min="6404" max="6656" width="9.109375" style="1"/>
    <col min="6657" max="6657" width="68" style="1" customWidth="1"/>
    <col min="6658" max="6658" width="29.109375" style="1" customWidth="1"/>
    <col min="6659" max="6659" width="20.33203125" style="1" customWidth="1"/>
    <col min="6660" max="6912" width="9.109375" style="1"/>
    <col min="6913" max="6913" width="68" style="1" customWidth="1"/>
    <col min="6914" max="6914" width="29.109375" style="1" customWidth="1"/>
    <col min="6915" max="6915" width="20.33203125" style="1" customWidth="1"/>
    <col min="6916" max="7168" width="9.109375" style="1"/>
    <col min="7169" max="7169" width="68" style="1" customWidth="1"/>
    <col min="7170" max="7170" width="29.109375" style="1" customWidth="1"/>
    <col min="7171" max="7171" width="20.33203125" style="1" customWidth="1"/>
    <col min="7172" max="7424" width="9.109375" style="1"/>
    <col min="7425" max="7425" width="68" style="1" customWidth="1"/>
    <col min="7426" max="7426" width="29.109375" style="1" customWidth="1"/>
    <col min="7427" max="7427" width="20.33203125" style="1" customWidth="1"/>
    <col min="7428" max="7680" width="9.109375" style="1"/>
    <col min="7681" max="7681" width="68" style="1" customWidth="1"/>
    <col min="7682" max="7682" width="29.109375" style="1" customWidth="1"/>
    <col min="7683" max="7683" width="20.33203125" style="1" customWidth="1"/>
    <col min="7684" max="7936" width="9.109375" style="1"/>
    <col min="7937" max="7937" width="68" style="1" customWidth="1"/>
    <col min="7938" max="7938" width="29.109375" style="1" customWidth="1"/>
    <col min="7939" max="7939" width="20.33203125" style="1" customWidth="1"/>
    <col min="7940" max="8192" width="9.109375" style="1"/>
    <col min="8193" max="8193" width="68" style="1" customWidth="1"/>
    <col min="8194" max="8194" width="29.109375" style="1" customWidth="1"/>
    <col min="8195" max="8195" width="20.33203125" style="1" customWidth="1"/>
    <col min="8196" max="8448" width="9.109375" style="1"/>
    <col min="8449" max="8449" width="68" style="1" customWidth="1"/>
    <col min="8450" max="8450" width="29.109375" style="1" customWidth="1"/>
    <col min="8451" max="8451" width="20.33203125" style="1" customWidth="1"/>
    <col min="8452" max="8704" width="9.109375" style="1"/>
    <col min="8705" max="8705" width="68" style="1" customWidth="1"/>
    <col min="8706" max="8706" width="29.109375" style="1" customWidth="1"/>
    <col min="8707" max="8707" width="20.33203125" style="1" customWidth="1"/>
    <col min="8708" max="8960" width="9.109375" style="1"/>
    <col min="8961" max="8961" width="68" style="1" customWidth="1"/>
    <col min="8962" max="8962" width="29.109375" style="1" customWidth="1"/>
    <col min="8963" max="8963" width="20.33203125" style="1" customWidth="1"/>
    <col min="8964" max="9216" width="9.109375" style="1"/>
    <col min="9217" max="9217" width="68" style="1" customWidth="1"/>
    <col min="9218" max="9218" width="29.109375" style="1" customWidth="1"/>
    <col min="9219" max="9219" width="20.33203125" style="1" customWidth="1"/>
    <col min="9220" max="9472" width="9.109375" style="1"/>
    <col min="9473" max="9473" width="68" style="1" customWidth="1"/>
    <col min="9474" max="9474" width="29.109375" style="1" customWidth="1"/>
    <col min="9475" max="9475" width="20.33203125" style="1" customWidth="1"/>
    <col min="9476" max="9728" width="9.109375" style="1"/>
    <col min="9729" max="9729" width="68" style="1" customWidth="1"/>
    <col min="9730" max="9730" width="29.109375" style="1" customWidth="1"/>
    <col min="9731" max="9731" width="20.33203125" style="1" customWidth="1"/>
    <col min="9732" max="9984" width="9.109375" style="1"/>
    <col min="9985" max="9985" width="68" style="1" customWidth="1"/>
    <col min="9986" max="9986" width="29.109375" style="1" customWidth="1"/>
    <col min="9987" max="9987" width="20.33203125" style="1" customWidth="1"/>
    <col min="9988" max="10240" width="9.109375" style="1"/>
    <col min="10241" max="10241" width="68" style="1" customWidth="1"/>
    <col min="10242" max="10242" width="29.109375" style="1" customWidth="1"/>
    <col min="10243" max="10243" width="20.33203125" style="1" customWidth="1"/>
    <col min="10244" max="10496" width="9.109375" style="1"/>
    <col min="10497" max="10497" width="68" style="1" customWidth="1"/>
    <col min="10498" max="10498" width="29.109375" style="1" customWidth="1"/>
    <col min="10499" max="10499" width="20.33203125" style="1" customWidth="1"/>
    <col min="10500" max="10752" width="9.109375" style="1"/>
    <col min="10753" max="10753" width="68" style="1" customWidth="1"/>
    <col min="10754" max="10754" width="29.109375" style="1" customWidth="1"/>
    <col min="10755" max="10755" width="20.33203125" style="1" customWidth="1"/>
    <col min="10756" max="11008" width="9.109375" style="1"/>
    <col min="11009" max="11009" width="68" style="1" customWidth="1"/>
    <col min="11010" max="11010" width="29.109375" style="1" customWidth="1"/>
    <col min="11011" max="11011" width="20.33203125" style="1" customWidth="1"/>
    <col min="11012" max="11264" width="9.109375" style="1"/>
    <col min="11265" max="11265" width="68" style="1" customWidth="1"/>
    <col min="11266" max="11266" width="29.109375" style="1" customWidth="1"/>
    <col min="11267" max="11267" width="20.33203125" style="1" customWidth="1"/>
    <col min="11268" max="11520" width="9.109375" style="1"/>
    <col min="11521" max="11521" width="68" style="1" customWidth="1"/>
    <col min="11522" max="11522" width="29.109375" style="1" customWidth="1"/>
    <col min="11523" max="11523" width="20.33203125" style="1" customWidth="1"/>
    <col min="11524" max="11776" width="9.109375" style="1"/>
    <col min="11777" max="11777" width="68" style="1" customWidth="1"/>
    <col min="11778" max="11778" width="29.109375" style="1" customWidth="1"/>
    <col min="11779" max="11779" width="20.33203125" style="1" customWidth="1"/>
    <col min="11780" max="12032" width="9.109375" style="1"/>
    <col min="12033" max="12033" width="68" style="1" customWidth="1"/>
    <col min="12034" max="12034" width="29.109375" style="1" customWidth="1"/>
    <col min="12035" max="12035" width="20.33203125" style="1" customWidth="1"/>
    <col min="12036" max="12288" width="9.109375" style="1"/>
    <col min="12289" max="12289" width="68" style="1" customWidth="1"/>
    <col min="12290" max="12290" width="29.109375" style="1" customWidth="1"/>
    <col min="12291" max="12291" width="20.33203125" style="1" customWidth="1"/>
    <col min="12292" max="12544" width="9.109375" style="1"/>
    <col min="12545" max="12545" width="68" style="1" customWidth="1"/>
    <col min="12546" max="12546" width="29.109375" style="1" customWidth="1"/>
    <col min="12547" max="12547" width="20.33203125" style="1" customWidth="1"/>
    <col min="12548" max="12800" width="9.109375" style="1"/>
    <col min="12801" max="12801" width="68" style="1" customWidth="1"/>
    <col min="12802" max="12802" width="29.109375" style="1" customWidth="1"/>
    <col min="12803" max="12803" width="20.33203125" style="1" customWidth="1"/>
    <col min="12804" max="13056" width="9.109375" style="1"/>
    <col min="13057" max="13057" width="68" style="1" customWidth="1"/>
    <col min="13058" max="13058" width="29.109375" style="1" customWidth="1"/>
    <col min="13059" max="13059" width="20.33203125" style="1" customWidth="1"/>
    <col min="13060" max="13312" width="9.109375" style="1"/>
    <col min="13313" max="13313" width="68" style="1" customWidth="1"/>
    <col min="13314" max="13314" width="29.109375" style="1" customWidth="1"/>
    <col min="13315" max="13315" width="20.33203125" style="1" customWidth="1"/>
    <col min="13316" max="13568" width="9.109375" style="1"/>
    <col min="13569" max="13569" width="68" style="1" customWidth="1"/>
    <col min="13570" max="13570" width="29.109375" style="1" customWidth="1"/>
    <col min="13571" max="13571" width="20.33203125" style="1" customWidth="1"/>
    <col min="13572" max="13824" width="9.109375" style="1"/>
    <col min="13825" max="13825" width="68" style="1" customWidth="1"/>
    <col min="13826" max="13826" width="29.109375" style="1" customWidth="1"/>
    <col min="13827" max="13827" width="20.33203125" style="1" customWidth="1"/>
    <col min="13828" max="14080" width="9.109375" style="1"/>
    <col min="14081" max="14081" width="68" style="1" customWidth="1"/>
    <col min="14082" max="14082" width="29.109375" style="1" customWidth="1"/>
    <col min="14083" max="14083" width="20.33203125" style="1" customWidth="1"/>
    <col min="14084" max="14336" width="9.109375" style="1"/>
    <col min="14337" max="14337" width="68" style="1" customWidth="1"/>
    <col min="14338" max="14338" width="29.109375" style="1" customWidth="1"/>
    <col min="14339" max="14339" width="20.33203125" style="1" customWidth="1"/>
    <col min="14340" max="14592" width="9.109375" style="1"/>
    <col min="14593" max="14593" width="68" style="1" customWidth="1"/>
    <col min="14594" max="14594" width="29.109375" style="1" customWidth="1"/>
    <col min="14595" max="14595" width="20.33203125" style="1" customWidth="1"/>
    <col min="14596" max="14848" width="9.109375" style="1"/>
    <col min="14849" max="14849" width="68" style="1" customWidth="1"/>
    <col min="14850" max="14850" width="29.109375" style="1" customWidth="1"/>
    <col min="14851" max="14851" width="20.33203125" style="1" customWidth="1"/>
    <col min="14852" max="15104" width="9.109375" style="1"/>
    <col min="15105" max="15105" width="68" style="1" customWidth="1"/>
    <col min="15106" max="15106" width="29.109375" style="1" customWidth="1"/>
    <col min="15107" max="15107" width="20.33203125" style="1" customWidth="1"/>
    <col min="15108" max="15360" width="9.109375" style="1"/>
    <col min="15361" max="15361" width="68" style="1" customWidth="1"/>
    <col min="15362" max="15362" width="29.109375" style="1" customWidth="1"/>
    <col min="15363" max="15363" width="20.33203125" style="1" customWidth="1"/>
    <col min="15364" max="15616" width="9.109375" style="1"/>
    <col min="15617" max="15617" width="68" style="1" customWidth="1"/>
    <col min="15618" max="15618" width="29.109375" style="1" customWidth="1"/>
    <col min="15619" max="15619" width="20.33203125" style="1" customWidth="1"/>
    <col min="15620" max="15872" width="9.109375" style="1"/>
    <col min="15873" max="15873" width="68" style="1" customWidth="1"/>
    <col min="15874" max="15874" width="29.109375" style="1" customWidth="1"/>
    <col min="15875" max="15875" width="20.33203125" style="1" customWidth="1"/>
    <col min="15876" max="16128" width="9.109375" style="1"/>
    <col min="16129" max="16129" width="68" style="1" customWidth="1"/>
    <col min="16130" max="16130" width="29.109375" style="1" customWidth="1"/>
    <col min="16131" max="16131" width="20.33203125" style="1" customWidth="1"/>
    <col min="16132" max="16384" width="9.109375" style="1"/>
  </cols>
  <sheetData>
    <row r="1" spans="1:2" ht="13.8">
      <c r="B1" s="128"/>
    </row>
    <row r="2" spans="1:2" ht="12" customHeight="1">
      <c r="B2" s="128"/>
    </row>
    <row r="3" spans="1:2" ht="13.8">
      <c r="B3" s="128"/>
    </row>
    <row r="4" spans="1:2" ht="13.8">
      <c r="B4" s="128"/>
    </row>
    <row r="16" spans="1:2" ht="9.75" customHeight="1">
      <c r="A16" s="3"/>
      <c r="B16" s="3"/>
    </row>
    <row r="17" spans="1:5" ht="21" customHeight="1">
      <c r="A17" s="297" t="s">
        <v>99</v>
      </c>
      <c r="B17" s="297"/>
      <c r="C17" s="297"/>
    </row>
    <row r="18" spans="1:5" ht="18" customHeight="1">
      <c r="A18" s="297"/>
      <c r="B18" s="297"/>
      <c r="C18" s="297"/>
    </row>
    <row r="19" spans="1:5" ht="15.6">
      <c r="A19" s="5"/>
      <c r="B19" s="6"/>
      <c r="C19" s="7" t="s">
        <v>3</v>
      </c>
    </row>
    <row r="20" spans="1:5" ht="48.75" customHeight="1">
      <c r="A20" s="8" t="s">
        <v>1</v>
      </c>
      <c r="B20" s="9" t="s">
        <v>4</v>
      </c>
      <c r="C20" s="122" t="s">
        <v>100</v>
      </c>
    </row>
    <row r="21" spans="1:5" ht="19.2" customHeight="1">
      <c r="A21" s="10" t="s">
        <v>5</v>
      </c>
      <c r="B21" s="8" t="s">
        <v>6</v>
      </c>
      <c r="C21" s="253">
        <f>C22+C26+C31+C35+C37+C43+C46+C48+C55+C24+C33</f>
        <v>124942.008</v>
      </c>
      <c r="E21" s="11"/>
    </row>
    <row r="22" spans="1:5" s="12" customFormat="1" ht="16.2" customHeight="1">
      <c r="A22" s="10" t="s">
        <v>7</v>
      </c>
      <c r="B22" s="8" t="s">
        <v>8</v>
      </c>
      <c r="C22" s="253">
        <f>C23</f>
        <v>88575.6</v>
      </c>
      <c r="E22" s="125"/>
    </row>
    <row r="23" spans="1:5" s="12" customFormat="1" ht="16.2" customHeight="1">
      <c r="A23" s="124" t="s">
        <v>9</v>
      </c>
      <c r="B23" s="22" t="s">
        <v>10</v>
      </c>
      <c r="C23" s="254">
        <f>85575.6+3000</f>
        <v>88575.6</v>
      </c>
      <c r="E23" s="13"/>
    </row>
    <row r="24" spans="1:5" ht="32.4" customHeight="1">
      <c r="A24" s="18" t="s">
        <v>11</v>
      </c>
      <c r="B24" s="8" t="s">
        <v>12</v>
      </c>
      <c r="C24" s="253">
        <f>C25</f>
        <v>199</v>
      </c>
    </row>
    <row r="25" spans="1:5" s="2" customFormat="1" ht="32.4" customHeight="1">
      <c r="A25" s="16" t="s">
        <v>13</v>
      </c>
      <c r="B25" s="19" t="s">
        <v>14</v>
      </c>
      <c r="C25" s="255">
        <v>199</v>
      </c>
    </row>
    <row r="26" spans="1:5" s="12" customFormat="1" ht="19.2" customHeight="1">
      <c r="A26" s="20" t="s">
        <v>15</v>
      </c>
      <c r="B26" s="8" t="s">
        <v>16</v>
      </c>
      <c r="C26" s="253">
        <f>C27+C28+C29+C30</f>
        <v>8990.7999999999993</v>
      </c>
    </row>
    <row r="27" spans="1:5" s="12" customFormat="1" ht="30" customHeight="1">
      <c r="A27" s="21" t="s">
        <v>17</v>
      </c>
      <c r="B27" s="22" t="s">
        <v>18</v>
      </c>
      <c r="C27" s="254">
        <v>3798</v>
      </c>
    </row>
    <row r="28" spans="1:5" ht="24" customHeight="1">
      <c r="A28" s="23" t="s">
        <v>19</v>
      </c>
      <c r="B28" s="24" t="s">
        <v>20</v>
      </c>
      <c r="C28" s="256">
        <f>4498.3-26.52</f>
        <v>4471.78</v>
      </c>
    </row>
    <row r="29" spans="1:5" ht="15" customHeight="1">
      <c r="A29" s="25" t="s">
        <v>21</v>
      </c>
      <c r="B29" s="15" t="s">
        <v>22</v>
      </c>
      <c r="C29" s="257">
        <v>694.5</v>
      </c>
    </row>
    <row r="30" spans="1:5" ht="33" customHeight="1">
      <c r="A30" s="25" t="s">
        <v>149</v>
      </c>
      <c r="B30" s="15" t="s">
        <v>148</v>
      </c>
      <c r="C30" s="257">
        <f>26.52</f>
        <v>26.52</v>
      </c>
    </row>
    <row r="31" spans="1:5" s="12" customFormat="1" ht="18" customHeight="1">
      <c r="A31" s="26" t="s">
        <v>23</v>
      </c>
      <c r="B31" s="8" t="s">
        <v>24</v>
      </c>
      <c r="C31" s="253">
        <f>C32</f>
        <v>73</v>
      </c>
    </row>
    <row r="32" spans="1:5" s="28" customFormat="1" ht="30" customHeight="1">
      <c r="A32" s="25" t="s">
        <v>112</v>
      </c>
      <c r="B32" s="27" t="s">
        <v>111</v>
      </c>
      <c r="C32" s="257">
        <v>73</v>
      </c>
    </row>
    <row r="33" spans="1:3" s="28" customFormat="1" ht="32.25" customHeight="1">
      <c r="A33" s="30" t="s">
        <v>101</v>
      </c>
      <c r="B33" s="31" t="s">
        <v>102</v>
      </c>
      <c r="C33" s="258">
        <f>C34</f>
        <v>1</v>
      </c>
    </row>
    <row r="34" spans="1:3" s="28" customFormat="1" ht="32.25" customHeight="1">
      <c r="A34" s="25" t="s">
        <v>114</v>
      </c>
      <c r="B34" s="27" t="s">
        <v>113</v>
      </c>
      <c r="C34" s="257">
        <v>1</v>
      </c>
    </row>
    <row r="35" spans="1:3" s="12" customFormat="1" ht="43.5" customHeight="1">
      <c r="A35" s="26" t="s">
        <v>25</v>
      </c>
      <c r="B35" s="8" t="s">
        <v>26</v>
      </c>
      <c r="C35" s="253">
        <f>C36</f>
        <v>10065.387000000001</v>
      </c>
    </row>
    <row r="36" spans="1:3" ht="75.75" customHeight="1">
      <c r="A36" s="14" t="s">
        <v>27</v>
      </c>
      <c r="B36" s="15" t="s">
        <v>28</v>
      </c>
      <c r="C36" s="254">
        <v>10065.387000000001</v>
      </c>
    </row>
    <row r="37" spans="1:3" s="32" customFormat="1" ht="13.5" customHeight="1">
      <c r="A37" s="30" t="s">
        <v>30</v>
      </c>
      <c r="B37" s="31" t="s">
        <v>31</v>
      </c>
      <c r="C37" s="253">
        <f>C38</f>
        <v>1618.65</v>
      </c>
    </row>
    <row r="38" spans="1:3" s="28" customFormat="1" ht="16.5" customHeight="1">
      <c r="A38" s="33" t="s">
        <v>32</v>
      </c>
      <c r="B38" s="27" t="s">
        <v>33</v>
      </c>
      <c r="C38" s="254">
        <f>C39+C40+C41+C42</f>
        <v>1618.65</v>
      </c>
    </row>
    <row r="39" spans="1:3" s="28" customFormat="1" ht="28.5" hidden="1" customHeight="1">
      <c r="A39" s="33" t="s">
        <v>34</v>
      </c>
      <c r="B39" s="27" t="s">
        <v>35</v>
      </c>
      <c r="C39" s="257">
        <v>101.75</v>
      </c>
    </row>
    <row r="40" spans="1:3" s="28" customFormat="1" ht="13.5" hidden="1" customHeight="1">
      <c r="A40" s="33" t="s">
        <v>36</v>
      </c>
      <c r="B40" s="27" t="s">
        <v>37</v>
      </c>
      <c r="C40" s="257">
        <v>0.66</v>
      </c>
    </row>
    <row r="41" spans="1:3" s="28" customFormat="1" ht="14.25" hidden="1" customHeight="1">
      <c r="A41" s="33" t="s">
        <v>103</v>
      </c>
      <c r="B41" s="27" t="s">
        <v>104</v>
      </c>
      <c r="C41" s="257">
        <v>825</v>
      </c>
    </row>
    <row r="42" spans="1:3" s="28" customFormat="1" ht="14.25" hidden="1" customHeight="1">
      <c r="A42" s="33" t="s">
        <v>105</v>
      </c>
      <c r="B42" s="27" t="s">
        <v>106</v>
      </c>
      <c r="C42" s="257">
        <v>691.24</v>
      </c>
    </row>
    <row r="43" spans="1:3" s="12" customFormat="1" ht="30" customHeight="1">
      <c r="A43" s="26" t="s">
        <v>38</v>
      </c>
      <c r="B43" s="8" t="s">
        <v>39</v>
      </c>
      <c r="C43" s="253">
        <f>C44+C45</f>
        <v>14417.571</v>
      </c>
    </row>
    <row r="44" spans="1:3" s="28" customFormat="1" ht="19.5" customHeight="1">
      <c r="A44" s="14" t="s">
        <v>109</v>
      </c>
      <c r="B44" s="27" t="s">
        <v>40</v>
      </c>
      <c r="C44" s="254">
        <v>14365.471</v>
      </c>
    </row>
    <row r="45" spans="1:3" s="28" customFormat="1" ht="18.75" customHeight="1">
      <c r="A45" s="14" t="s">
        <v>110</v>
      </c>
      <c r="B45" s="27" t="s">
        <v>108</v>
      </c>
      <c r="C45" s="254">
        <v>52.1</v>
      </c>
    </row>
    <row r="46" spans="1:3" s="12" customFormat="1" ht="29.25" customHeight="1">
      <c r="A46" s="26" t="s">
        <v>42</v>
      </c>
      <c r="B46" s="8" t="s">
        <v>43</v>
      </c>
      <c r="C46" s="253">
        <f>C47</f>
        <v>531</v>
      </c>
    </row>
    <row r="47" spans="1:3" ht="28.5" customHeight="1">
      <c r="A47" s="34" t="s">
        <v>44</v>
      </c>
      <c r="B47" s="15" t="s">
        <v>45</v>
      </c>
      <c r="C47" s="254">
        <v>531</v>
      </c>
    </row>
    <row r="48" spans="1:3" s="12" customFormat="1" ht="15" customHeight="1">
      <c r="A48" s="26" t="s">
        <v>47</v>
      </c>
      <c r="B48" s="8" t="s">
        <v>48</v>
      </c>
      <c r="C48" s="253">
        <f>SUM(C49:C54)</f>
        <v>470</v>
      </c>
    </row>
    <row r="49" spans="1:3" ht="28.5" customHeight="1">
      <c r="A49" s="29" t="s">
        <v>49</v>
      </c>
      <c r="B49" s="15" t="s">
        <v>115</v>
      </c>
      <c r="C49" s="257">
        <v>36.700000000000003</v>
      </c>
    </row>
    <row r="50" spans="1:3" s="35" customFormat="1" ht="90" customHeight="1">
      <c r="A50" s="14" t="s">
        <v>50</v>
      </c>
      <c r="B50" s="15" t="s">
        <v>116</v>
      </c>
      <c r="C50" s="254">
        <v>150</v>
      </c>
    </row>
    <row r="51" spans="1:3" s="35" customFormat="1" ht="48.75" customHeight="1">
      <c r="A51" s="14" t="s">
        <v>51</v>
      </c>
      <c r="B51" s="15" t="s">
        <v>117</v>
      </c>
      <c r="C51" s="257">
        <v>33.299999999999997</v>
      </c>
    </row>
    <row r="52" spans="1:3" ht="13.8">
      <c r="A52" s="36" t="s">
        <v>52</v>
      </c>
      <c r="B52" s="27" t="s">
        <v>118</v>
      </c>
      <c r="C52" s="257">
        <v>5</v>
      </c>
    </row>
    <row r="53" spans="1:3" s="12" customFormat="1" ht="46.2" customHeight="1">
      <c r="A53" s="37" t="s">
        <v>53</v>
      </c>
      <c r="B53" s="27" t="s">
        <v>120</v>
      </c>
      <c r="C53" s="257">
        <v>35</v>
      </c>
    </row>
    <row r="54" spans="1:3" s="12" customFormat="1" ht="32.4" customHeight="1">
      <c r="A54" s="37" t="s">
        <v>121</v>
      </c>
      <c r="B54" s="15" t="s">
        <v>119</v>
      </c>
      <c r="C54" s="254">
        <v>210</v>
      </c>
    </row>
    <row r="55" spans="1:3" s="12" customFormat="1" ht="13.8">
      <c r="A55" s="26" t="s">
        <v>55</v>
      </c>
      <c r="B55" s="8" t="s">
        <v>56</v>
      </c>
      <c r="C55" s="253">
        <f>C56</f>
        <v>0</v>
      </c>
    </row>
    <row r="56" spans="1:3" ht="15" customHeight="1">
      <c r="A56" s="34" t="s">
        <v>57</v>
      </c>
      <c r="B56" s="15" t="s">
        <v>58</v>
      </c>
      <c r="C56" s="257">
        <v>0</v>
      </c>
    </row>
    <row r="57" spans="1:3" ht="13.8">
      <c r="A57" s="26" t="s">
        <v>59</v>
      </c>
      <c r="B57" s="8" t="s">
        <v>60</v>
      </c>
      <c r="C57" s="253">
        <f>C58+C73+C75</f>
        <v>981606.13011000003</v>
      </c>
    </row>
    <row r="58" spans="1:3" s="12" customFormat="1" ht="30.75" customHeight="1">
      <c r="A58" s="26" t="s">
        <v>61</v>
      </c>
      <c r="B58" s="121" t="s">
        <v>122</v>
      </c>
      <c r="C58" s="253">
        <f>C59+C62+C66+C71</f>
        <v>981444.7058</v>
      </c>
    </row>
    <row r="59" spans="1:3" s="12" customFormat="1" ht="20.399999999999999" customHeight="1">
      <c r="A59" s="38" t="s">
        <v>62</v>
      </c>
      <c r="B59" s="39" t="s">
        <v>123</v>
      </c>
      <c r="C59" s="253">
        <f>C60+C61</f>
        <v>163765.40000000002</v>
      </c>
    </row>
    <row r="60" spans="1:3" ht="13.8">
      <c r="A60" s="40" t="s">
        <v>126</v>
      </c>
      <c r="B60" s="41" t="s">
        <v>127</v>
      </c>
      <c r="C60" s="257">
        <v>134012.70000000001</v>
      </c>
    </row>
    <row r="61" spans="1:3" ht="27.6">
      <c r="A61" s="34" t="s">
        <v>136</v>
      </c>
      <c r="B61" s="15" t="s">
        <v>128</v>
      </c>
      <c r="C61" s="257">
        <v>29752.7</v>
      </c>
    </row>
    <row r="62" spans="1:3" s="12" customFormat="1" ht="27.6">
      <c r="A62" s="42" t="s">
        <v>63</v>
      </c>
      <c r="B62" s="43" t="s">
        <v>124</v>
      </c>
      <c r="C62" s="253">
        <f>C65+C63+C64</f>
        <v>219284.478</v>
      </c>
    </row>
    <row r="63" spans="1:3" s="12" customFormat="1" ht="27.6">
      <c r="A63" s="34" t="s">
        <v>748</v>
      </c>
      <c r="B63" s="15" t="s">
        <v>749</v>
      </c>
      <c r="C63" s="254">
        <v>149.37799999999999</v>
      </c>
    </row>
    <row r="64" spans="1:3" s="12" customFormat="1" ht="27.6">
      <c r="A64" s="34" t="s">
        <v>750</v>
      </c>
      <c r="B64" s="15" t="s">
        <v>751</v>
      </c>
      <c r="C64" s="254">
        <v>104710.3</v>
      </c>
    </row>
    <row r="65" spans="1:3" s="12" customFormat="1" ht="13.8">
      <c r="A65" s="34" t="s">
        <v>64</v>
      </c>
      <c r="B65" s="15" t="s">
        <v>129</v>
      </c>
      <c r="C65" s="254">
        <v>114424.8</v>
      </c>
    </row>
    <row r="66" spans="1:3" s="12" customFormat="1" ht="13.8">
      <c r="A66" s="42" t="s">
        <v>65</v>
      </c>
      <c r="B66" s="121" t="s">
        <v>125</v>
      </c>
      <c r="C66" s="259">
        <f>C67+C68+C70+C69</f>
        <v>596838</v>
      </c>
    </row>
    <row r="67" spans="1:3" s="12" customFormat="1" ht="37.5" customHeight="1">
      <c r="A67" s="44" t="s">
        <v>66</v>
      </c>
      <c r="B67" s="15" t="s">
        <v>130</v>
      </c>
      <c r="C67" s="260">
        <v>11128</v>
      </c>
    </row>
    <row r="68" spans="1:3" s="35" customFormat="1" ht="30" customHeight="1">
      <c r="A68" s="44" t="s">
        <v>137</v>
      </c>
      <c r="B68" s="15" t="s">
        <v>131</v>
      </c>
      <c r="C68" s="254">
        <v>19265.900000000001</v>
      </c>
    </row>
    <row r="69" spans="1:3" s="35" customFormat="1" ht="63.75" customHeight="1">
      <c r="A69" s="40" t="s">
        <v>67</v>
      </c>
      <c r="B69" s="15" t="s">
        <v>132</v>
      </c>
      <c r="C69" s="254">
        <v>6.6</v>
      </c>
    </row>
    <row r="70" spans="1:3" s="35" customFormat="1" ht="13.8">
      <c r="A70" s="34" t="s">
        <v>68</v>
      </c>
      <c r="B70" s="15" t="s">
        <v>133</v>
      </c>
      <c r="C70" s="261">
        <v>566437.5</v>
      </c>
    </row>
    <row r="71" spans="1:3" s="12" customFormat="1" ht="16.5" customHeight="1">
      <c r="A71" s="26" t="s">
        <v>69</v>
      </c>
      <c r="B71" s="121" t="s">
        <v>134</v>
      </c>
      <c r="C71" s="253">
        <f>C72</f>
        <v>1556.8278</v>
      </c>
    </row>
    <row r="72" spans="1:3" ht="47.25" customHeight="1">
      <c r="A72" s="40" t="s">
        <v>138</v>
      </c>
      <c r="B72" s="27" t="s">
        <v>135</v>
      </c>
      <c r="C72" s="254">
        <v>1556.8278</v>
      </c>
    </row>
    <row r="73" spans="1:3" s="45" customFormat="1" ht="13.8">
      <c r="A73" s="26" t="s">
        <v>70</v>
      </c>
      <c r="B73" s="8" t="s">
        <v>71</v>
      </c>
      <c r="C73" s="262">
        <f>C74</f>
        <v>182</v>
      </c>
    </row>
    <row r="74" spans="1:3" s="47" customFormat="1" ht="31.95" customHeight="1">
      <c r="A74" s="46" t="s">
        <v>72</v>
      </c>
      <c r="B74" s="15" t="s">
        <v>147</v>
      </c>
      <c r="C74" s="263">
        <v>182</v>
      </c>
    </row>
    <row r="75" spans="1:3" s="47" customFormat="1" ht="20.25" customHeight="1">
      <c r="A75" s="129" t="s">
        <v>144</v>
      </c>
      <c r="B75" s="127" t="s">
        <v>145</v>
      </c>
      <c r="C75" s="263">
        <f>C76</f>
        <v>-20.575690000000002</v>
      </c>
    </row>
    <row r="76" spans="1:3" ht="30" customHeight="1">
      <c r="A76" s="34" t="s">
        <v>73</v>
      </c>
      <c r="B76" s="15" t="s">
        <v>146</v>
      </c>
      <c r="C76" s="263">
        <v>-20.575690000000002</v>
      </c>
    </row>
    <row r="77" spans="1:3" ht="13.8">
      <c r="A77" s="298" t="s">
        <v>74</v>
      </c>
      <c r="B77" s="298"/>
      <c r="C77" s="253">
        <f>C57+C21</f>
        <v>1106548.1381099999</v>
      </c>
    </row>
    <row r="78" spans="1:3" ht="13.8">
      <c r="A78" s="48"/>
      <c r="B78" s="49"/>
      <c r="C78" s="50"/>
    </row>
    <row r="79" spans="1:3" ht="13.8">
      <c r="A79" s="51" t="s">
        <v>2</v>
      </c>
      <c r="B79" s="299" t="s">
        <v>0</v>
      </c>
      <c r="C79" s="299"/>
    </row>
  </sheetData>
  <mergeCells count="3">
    <mergeCell ref="A17:C18"/>
    <mergeCell ref="A77:B77"/>
    <mergeCell ref="B79:C79"/>
  </mergeCells>
  <hyperlinks>
    <hyperlink ref="A25" r:id="rId1" display="http://www.consultant.ru/cons/cgi/online.cgi?req=doc&amp;base=LAW&amp;n=198941&amp;rnd=235642.187433877&amp;dst=100606&amp;fld=134"/>
    <hyperlink ref="A27" r:id="rId2" display="http://www.consultant.ru/cons/cgi/online.cgi?req=doc&amp;base=LAW&amp;n=208015&amp;rnd=235642.514532630&amp;dst=103572&amp;fld=134"/>
  </hyperlinks>
  <pageMargins left="0.78740157480314965" right="0.39370078740157483" top="0.78740157480314965" bottom="0.39370078740157483" header="0.51181102362204722" footer="0"/>
  <pageSetup paperSize="9" scale="76" orientation="portrait" r:id="rId3"/>
  <headerFooter differentFirst="1" alignWithMargins="0">
    <oddHeader>&amp;C&amp;P</oddHead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H11" sqref="H11"/>
    </sheetView>
  </sheetViews>
  <sheetFormatPr defaultRowHeight="15.6"/>
  <cols>
    <col min="1" max="1" width="58.6640625" style="194" customWidth="1"/>
    <col min="2" max="2" width="22.6640625" style="194" customWidth="1"/>
    <col min="3" max="3" width="20.6640625" style="194" customWidth="1"/>
    <col min="4" max="4" width="24.33203125" style="194" customWidth="1"/>
    <col min="5" max="5" width="24.6640625" style="194" customWidth="1"/>
    <col min="6" max="256" width="9.109375" style="195"/>
    <col min="257" max="257" width="58.6640625" style="195" customWidth="1"/>
    <col min="258" max="258" width="22.6640625" style="195" customWidth="1"/>
    <col min="259" max="259" width="20.6640625" style="195" customWidth="1"/>
    <col min="260" max="260" width="21" style="195" customWidth="1"/>
    <col min="261" max="261" width="24.6640625" style="195" customWidth="1"/>
    <col min="262" max="512" width="9.109375" style="195"/>
    <col min="513" max="513" width="58.6640625" style="195" customWidth="1"/>
    <col min="514" max="514" width="22.6640625" style="195" customWidth="1"/>
    <col min="515" max="515" width="20.6640625" style="195" customWidth="1"/>
    <col min="516" max="516" width="21" style="195" customWidth="1"/>
    <col min="517" max="517" width="24.6640625" style="195" customWidth="1"/>
    <col min="518" max="768" width="9.109375" style="195"/>
    <col min="769" max="769" width="58.6640625" style="195" customWidth="1"/>
    <col min="770" max="770" width="22.6640625" style="195" customWidth="1"/>
    <col min="771" max="771" width="20.6640625" style="195" customWidth="1"/>
    <col min="772" max="772" width="21" style="195" customWidth="1"/>
    <col min="773" max="773" width="24.6640625" style="195" customWidth="1"/>
    <col min="774" max="1024" width="9.109375" style="195"/>
    <col min="1025" max="1025" width="58.6640625" style="195" customWidth="1"/>
    <col min="1026" max="1026" width="22.6640625" style="195" customWidth="1"/>
    <col min="1027" max="1027" width="20.6640625" style="195" customWidth="1"/>
    <col min="1028" max="1028" width="21" style="195" customWidth="1"/>
    <col min="1029" max="1029" width="24.6640625" style="195" customWidth="1"/>
    <col min="1030" max="1280" width="9.109375" style="195"/>
    <col min="1281" max="1281" width="58.6640625" style="195" customWidth="1"/>
    <col min="1282" max="1282" width="22.6640625" style="195" customWidth="1"/>
    <col min="1283" max="1283" width="20.6640625" style="195" customWidth="1"/>
    <col min="1284" max="1284" width="21" style="195" customWidth="1"/>
    <col min="1285" max="1285" width="24.6640625" style="195" customWidth="1"/>
    <col min="1286" max="1536" width="9.109375" style="195"/>
    <col min="1537" max="1537" width="58.6640625" style="195" customWidth="1"/>
    <col min="1538" max="1538" width="22.6640625" style="195" customWidth="1"/>
    <col min="1539" max="1539" width="20.6640625" style="195" customWidth="1"/>
    <col min="1540" max="1540" width="21" style="195" customWidth="1"/>
    <col min="1541" max="1541" width="24.6640625" style="195" customWidth="1"/>
    <col min="1542" max="1792" width="9.109375" style="195"/>
    <col min="1793" max="1793" width="58.6640625" style="195" customWidth="1"/>
    <col min="1794" max="1794" width="22.6640625" style="195" customWidth="1"/>
    <col min="1795" max="1795" width="20.6640625" style="195" customWidth="1"/>
    <col min="1796" max="1796" width="21" style="195" customWidth="1"/>
    <col min="1797" max="1797" width="24.6640625" style="195" customWidth="1"/>
    <col min="1798" max="2048" width="9.109375" style="195"/>
    <col min="2049" max="2049" width="58.6640625" style="195" customWidth="1"/>
    <col min="2050" max="2050" width="22.6640625" style="195" customWidth="1"/>
    <col min="2051" max="2051" width="20.6640625" style="195" customWidth="1"/>
    <col min="2052" max="2052" width="21" style="195" customWidth="1"/>
    <col min="2053" max="2053" width="24.6640625" style="195" customWidth="1"/>
    <col min="2054" max="2304" width="9.109375" style="195"/>
    <col min="2305" max="2305" width="58.6640625" style="195" customWidth="1"/>
    <col min="2306" max="2306" width="22.6640625" style="195" customWidth="1"/>
    <col min="2307" max="2307" width="20.6640625" style="195" customWidth="1"/>
    <col min="2308" max="2308" width="21" style="195" customWidth="1"/>
    <col min="2309" max="2309" width="24.6640625" style="195" customWidth="1"/>
    <col min="2310" max="2560" width="9.109375" style="195"/>
    <col min="2561" max="2561" width="58.6640625" style="195" customWidth="1"/>
    <col min="2562" max="2562" width="22.6640625" style="195" customWidth="1"/>
    <col min="2563" max="2563" width="20.6640625" style="195" customWidth="1"/>
    <col min="2564" max="2564" width="21" style="195" customWidth="1"/>
    <col min="2565" max="2565" width="24.6640625" style="195" customWidth="1"/>
    <col min="2566" max="2816" width="9.109375" style="195"/>
    <col min="2817" max="2817" width="58.6640625" style="195" customWidth="1"/>
    <col min="2818" max="2818" width="22.6640625" style="195" customWidth="1"/>
    <col min="2819" max="2819" width="20.6640625" style="195" customWidth="1"/>
    <col min="2820" max="2820" width="21" style="195" customWidth="1"/>
    <col min="2821" max="2821" width="24.6640625" style="195" customWidth="1"/>
    <col min="2822" max="3072" width="9.109375" style="195"/>
    <col min="3073" max="3073" width="58.6640625" style="195" customWidth="1"/>
    <col min="3074" max="3074" width="22.6640625" style="195" customWidth="1"/>
    <col min="3075" max="3075" width="20.6640625" style="195" customWidth="1"/>
    <col min="3076" max="3076" width="21" style="195" customWidth="1"/>
    <col min="3077" max="3077" width="24.6640625" style="195" customWidth="1"/>
    <col min="3078" max="3328" width="9.109375" style="195"/>
    <col min="3329" max="3329" width="58.6640625" style="195" customWidth="1"/>
    <col min="3330" max="3330" width="22.6640625" style="195" customWidth="1"/>
    <col min="3331" max="3331" width="20.6640625" style="195" customWidth="1"/>
    <col min="3332" max="3332" width="21" style="195" customWidth="1"/>
    <col min="3333" max="3333" width="24.6640625" style="195" customWidth="1"/>
    <col min="3334" max="3584" width="9.109375" style="195"/>
    <col min="3585" max="3585" width="58.6640625" style="195" customWidth="1"/>
    <col min="3586" max="3586" width="22.6640625" style="195" customWidth="1"/>
    <col min="3587" max="3587" width="20.6640625" style="195" customWidth="1"/>
    <col min="3588" max="3588" width="21" style="195" customWidth="1"/>
    <col min="3589" max="3589" width="24.6640625" style="195" customWidth="1"/>
    <col min="3590" max="3840" width="9.109375" style="195"/>
    <col min="3841" max="3841" width="58.6640625" style="195" customWidth="1"/>
    <col min="3842" max="3842" width="22.6640625" style="195" customWidth="1"/>
    <col min="3843" max="3843" width="20.6640625" style="195" customWidth="1"/>
    <col min="3844" max="3844" width="21" style="195" customWidth="1"/>
    <col min="3845" max="3845" width="24.6640625" style="195" customWidth="1"/>
    <col min="3846" max="4096" width="9.109375" style="195"/>
    <col min="4097" max="4097" width="58.6640625" style="195" customWidth="1"/>
    <col min="4098" max="4098" width="22.6640625" style="195" customWidth="1"/>
    <col min="4099" max="4099" width="20.6640625" style="195" customWidth="1"/>
    <col min="4100" max="4100" width="21" style="195" customWidth="1"/>
    <col min="4101" max="4101" width="24.6640625" style="195" customWidth="1"/>
    <col min="4102" max="4352" width="9.109375" style="195"/>
    <col min="4353" max="4353" width="58.6640625" style="195" customWidth="1"/>
    <col min="4354" max="4354" width="22.6640625" style="195" customWidth="1"/>
    <col min="4355" max="4355" width="20.6640625" style="195" customWidth="1"/>
    <col min="4356" max="4356" width="21" style="195" customWidth="1"/>
    <col min="4357" max="4357" width="24.6640625" style="195" customWidth="1"/>
    <col min="4358" max="4608" width="9.109375" style="195"/>
    <col min="4609" max="4609" width="58.6640625" style="195" customWidth="1"/>
    <col min="4610" max="4610" width="22.6640625" style="195" customWidth="1"/>
    <col min="4611" max="4611" width="20.6640625" style="195" customWidth="1"/>
    <col min="4612" max="4612" width="21" style="195" customWidth="1"/>
    <col min="4613" max="4613" width="24.6640625" style="195" customWidth="1"/>
    <col min="4614" max="4864" width="9.109375" style="195"/>
    <col min="4865" max="4865" width="58.6640625" style="195" customWidth="1"/>
    <col min="4866" max="4866" width="22.6640625" style="195" customWidth="1"/>
    <col min="4867" max="4867" width="20.6640625" style="195" customWidth="1"/>
    <col min="4868" max="4868" width="21" style="195" customWidth="1"/>
    <col min="4869" max="4869" width="24.6640625" style="195" customWidth="1"/>
    <col min="4870" max="5120" width="9.109375" style="195"/>
    <col min="5121" max="5121" width="58.6640625" style="195" customWidth="1"/>
    <col min="5122" max="5122" width="22.6640625" style="195" customWidth="1"/>
    <col min="5123" max="5123" width="20.6640625" style="195" customWidth="1"/>
    <col min="5124" max="5124" width="21" style="195" customWidth="1"/>
    <col min="5125" max="5125" width="24.6640625" style="195" customWidth="1"/>
    <col min="5126" max="5376" width="9.109375" style="195"/>
    <col min="5377" max="5377" width="58.6640625" style="195" customWidth="1"/>
    <col min="5378" max="5378" width="22.6640625" style="195" customWidth="1"/>
    <col min="5379" max="5379" width="20.6640625" style="195" customWidth="1"/>
    <col min="5380" max="5380" width="21" style="195" customWidth="1"/>
    <col min="5381" max="5381" width="24.6640625" style="195" customWidth="1"/>
    <col min="5382" max="5632" width="9.109375" style="195"/>
    <col min="5633" max="5633" width="58.6640625" style="195" customWidth="1"/>
    <col min="5634" max="5634" width="22.6640625" style="195" customWidth="1"/>
    <col min="5635" max="5635" width="20.6640625" style="195" customWidth="1"/>
    <col min="5636" max="5636" width="21" style="195" customWidth="1"/>
    <col min="5637" max="5637" width="24.6640625" style="195" customWidth="1"/>
    <col min="5638" max="5888" width="9.109375" style="195"/>
    <col min="5889" max="5889" width="58.6640625" style="195" customWidth="1"/>
    <col min="5890" max="5890" width="22.6640625" style="195" customWidth="1"/>
    <col min="5891" max="5891" width="20.6640625" style="195" customWidth="1"/>
    <col min="5892" max="5892" width="21" style="195" customWidth="1"/>
    <col min="5893" max="5893" width="24.6640625" style="195" customWidth="1"/>
    <col min="5894" max="6144" width="9.109375" style="195"/>
    <col min="6145" max="6145" width="58.6640625" style="195" customWidth="1"/>
    <col min="6146" max="6146" width="22.6640625" style="195" customWidth="1"/>
    <col min="6147" max="6147" width="20.6640625" style="195" customWidth="1"/>
    <col min="6148" max="6148" width="21" style="195" customWidth="1"/>
    <col min="6149" max="6149" width="24.6640625" style="195" customWidth="1"/>
    <col min="6150" max="6400" width="9.109375" style="195"/>
    <col min="6401" max="6401" width="58.6640625" style="195" customWidth="1"/>
    <col min="6402" max="6402" width="22.6640625" style="195" customWidth="1"/>
    <col min="6403" max="6403" width="20.6640625" style="195" customWidth="1"/>
    <col min="6404" max="6404" width="21" style="195" customWidth="1"/>
    <col min="6405" max="6405" width="24.6640625" style="195" customWidth="1"/>
    <col min="6406" max="6656" width="9.109375" style="195"/>
    <col min="6657" max="6657" width="58.6640625" style="195" customWidth="1"/>
    <col min="6658" max="6658" width="22.6640625" style="195" customWidth="1"/>
    <col min="6659" max="6659" width="20.6640625" style="195" customWidth="1"/>
    <col min="6660" max="6660" width="21" style="195" customWidth="1"/>
    <col min="6661" max="6661" width="24.6640625" style="195" customWidth="1"/>
    <col min="6662" max="6912" width="9.109375" style="195"/>
    <col min="6913" max="6913" width="58.6640625" style="195" customWidth="1"/>
    <col min="6914" max="6914" width="22.6640625" style="195" customWidth="1"/>
    <col min="6915" max="6915" width="20.6640625" style="195" customWidth="1"/>
    <col min="6916" max="6916" width="21" style="195" customWidth="1"/>
    <col min="6917" max="6917" width="24.6640625" style="195" customWidth="1"/>
    <col min="6918" max="7168" width="9.109375" style="195"/>
    <col min="7169" max="7169" width="58.6640625" style="195" customWidth="1"/>
    <col min="7170" max="7170" width="22.6640625" style="195" customWidth="1"/>
    <col min="7171" max="7171" width="20.6640625" style="195" customWidth="1"/>
    <col min="7172" max="7172" width="21" style="195" customWidth="1"/>
    <col min="7173" max="7173" width="24.6640625" style="195" customWidth="1"/>
    <col min="7174" max="7424" width="9.109375" style="195"/>
    <col min="7425" max="7425" width="58.6640625" style="195" customWidth="1"/>
    <col min="7426" max="7426" width="22.6640625" style="195" customWidth="1"/>
    <col min="7427" max="7427" width="20.6640625" style="195" customWidth="1"/>
    <col min="7428" max="7428" width="21" style="195" customWidth="1"/>
    <col min="7429" max="7429" width="24.6640625" style="195" customWidth="1"/>
    <col min="7430" max="7680" width="9.109375" style="195"/>
    <col min="7681" max="7681" width="58.6640625" style="195" customWidth="1"/>
    <col min="7682" max="7682" width="22.6640625" style="195" customWidth="1"/>
    <col min="7683" max="7683" width="20.6640625" style="195" customWidth="1"/>
    <col min="7684" max="7684" width="21" style="195" customWidth="1"/>
    <col min="7685" max="7685" width="24.6640625" style="195" customWidth="1"/>
    <col min="7686" max="7936" width="9.109375" style="195"/>
    <col min="7937" max="7937" width="58.6640625" style="195" customWidth="1"/>
    <col min="7938" max="7938" width="22.6640625" style="195" customWidth="1"/>
    <col min="7939" max="7939" width="20.6640625" style="195" customWidth="1"/>
    <col min="7940" max="7940" width="21" style="195" customWidth="1"/>
    <col min="7941" max="7941" width="24.6640625" style="195" customWidth="1"/>
    <col min="7942" max="8192" width="9.109375" style="195"/>
    <col min="8193" max="8193" width="58.6640625" style="195" customWidth="1"/>
    <col min="8194" max="8194" width="22.6640625" style="195" customWidth="1"/>
    <col min="8195" max="8195" width="20.6640625" style="195" customWidth="1"/>
    <col min="8196" max="8196" width="21" style="195" customWidth="1"/>
    <col min="8197" max="8197" width="24.6640625" style="195" customWidth="1"/>
    <col min="8198" max="8448" width="9.109375" style="195"/>
    <col min="8449" max="8449" width="58.6640625" style="195" customWidth="1"/>
    <col min="8450" max="8450" width="22.6640625" style="195" customWidth="1"/>
    <col min="8451" max="8451" width="20.6640625" style="195" customWidth="1"/>
    <col min="8452" max="8452" width="21" style="195" customWidth="1"/>
    <col min="8453" max="8453" width="24.6640625" style="195" customWidth="1"/>
    <col min="8454" max="8704" width="9.109375" style="195"/>
    <col min="8705" max="8705" width="58.6640625" style="195" customWidth="1"/>
    <col min="8706" max="8706" width="22.6640625" style="195" customWidth="1"/>
    <col min="8707" max="8707" width="20.6640625" style="195" customWidth="1"/>
    <col min="8708" max="8708" width="21" style="195" customWidth="1"/>
    <col min="8709" max="8709" width="24.6640625" style="195" customWidth="1"/>
    <col min="8710" max="8960" width="9.109375" style="195"/>
    <col min="8961" max="8961" width="58.6640625" style="195" customWidth="1"/>
    <col min="8962" max="8962" width="22.6640625" style="195" customWidth="1"/>
    <col min="8963" max="8963" width="20.6640625" style="195" customWidth="1"/>
    <col min="8964" max="8964" width="21" style="195" customWidth="1"/>
    <col min="8965" max="8965" width="24.6640625" style="195" customWidth="1"/>
    <col min="8966" max="9216" width="9.109375" style="195"/>
    <col min="9217" max="9217" width="58.6640625" style="195" customWidth="1"/>
    <col min="9218" max="9218" width="22.6640625" style="195" customWidth="1"/>
    <col min="9219" max="9219" width="20.6640625" style="195" customWidth="1"/>
    <col min="9220" max="9220" width="21" style="195" customWidth="1"/>
    <col min="9221" max="9221" width="24.6640625" style="195" customWidth="1"/>
    <col min="9222" max="9472" width="9.109375" style="195"/>
    <col min="9473" max="9473" width="58.6640625" style="195" customWidth="1"/>
    <col min="9474" max="9474" width="22.6640625" style="195" customWidth="1"/>
    <col min="9475" max="9475" width="20.6640625" style="195" customWidth="1"/>
    <col min="9476" max="9476" width="21" style="195" customWidth="1"/>
    <col min="9477" max="9477" width="24.6640625" style="195" customWidth="1"/>
    <col min="9478" max="9728" width="9.109375" style="195"/>
    <col min="9729" max="9729" width="58.6640625" style="195" customWidth="1"/>
    <col min="9730" max="9730" width="22.6640625" style="195" customWidth="1"/>
    <col min="9731" max="9731" width="20.6640625" style="195" customWidth="1"/>
    <col min="9732" max="9732" width="21" style="195" customWidth="1"/>
    <col min="9733" max="9733" width="24.6640625" style="195" customWidth="1"/>
    <col min="9734" max="9984" width="9.109375" style="195"/>
    <col min="9985" max="9985" width="58.6640625" style="195" customWidth="1"/>
    <col min="9986" max="9986" width="22.6640625" style="195" customWidth="1"/>
    <col min="9987" max="9987" width="20.6640625" style="195" customWidth="1"/>
    <col min="9988" max="9988" width="21" style="195" customWidth="1"/>
    <col min="9989" max="9989" width="24.6640625" style="195" customWidth="1"/>
    <col min="9990" max="10240" width="9.109375" style="195"/>
    <col min="10241" max="10241" width="58.6640625" style="195" customWidth="1"/>
    <col min="10242" max="10242" width="22.6640625" style="195" customWidth="1"/>
    <col min="10243" max="10243" width="20.6640625" style="195" customWidth="1"/>
    <col min="10244" max="10244" width="21" style="195" customWidth="1"/>
    <col min="10245" max="10245" width="24.6640625" style="195" customWidth="1"/>
    <col min="10246" max="10496" width="9.109375" style="195"/>
    <col min="10497" max="10497" width="58.6640625" style="195" customWidth="1"/>
    <col min="10498" max="10498" width="22.6640625" style="195" customWidth="1"/>
    <col min="10499" max="10499" width="20.6640625" style="195" customWidth="1"/>
    <col min="10500" max="10500" width="21" style="195" customWidth="1"/>
    <col min="10501" max="10501" width="24.6640625" style="195" customWidth="1"/>
    <col min="10502" max="10752" width="9.109375" style="195"/>
    <col min="10753" max="10753" width="58.6640625" style="195" customWidth="1"/>
    <col min="10754" max="10754" width="22.6640625" style="195" customWidth="1"/>
    <col min="10755" max="10755" width="20.6640625" style="195" customWidth="1"/>
    <col min="10756" max="10756" width="21" style="195" customWidth="1"/>
    <col min="10757" max="10757" width="24.6640625" style="195" customWidth="1"/>
    <col min="10758" max="11008" width="9.109375" style="195"/>
    <col min="11009" max="11009" width="58.6640625" style="195" customWidth="1"/>
    <col min="11010" max="11010" width="22.6640625" style="195" customWidth="1"/>
    <col min="11011" max="11011" width="20.6640625" style="195" customWidth="1"/>
    <col min="11012" max="11012" width="21" style="195" customWidth="1"/>
    <col min="11013" max="11013" width="24.6640625" style="195" customWidth="1"/>
    <col min="11014" max="11264" width="9.109375" style="195"/>
    <col min="11265" max="11265" width="58.6640625" style="195" customWidth="1"/>
    <col min="11266" max="11266" width="22.6640625" style="195" customWidth="1"/>
    <col min="11267" max="11267" width="20.6640625" style="195" customWidth="1"/>
    <col min="11268" max="11268" width="21" style="195" customWidth="1"/>
    <col min="11269" max="11269" width="24.6640625" style="195" customWidth="1"/>
    <col min="11270" max="11520" width="9.109375" style="195"/>
    <col min="11521" max="11521" width="58.6640625" style="195" customWidth="1"/>
    <col min="11522" max="11522" width="22.6640625" style="195" customWidth="1"/>
    <col min="11523" max="11523" width="20.6640625" style="195" customWidth="1"/>
    <col min="11524" max="11524" width="21" style="195" customWidth="1"/>
    <col min="11525" max="11525" width="24.6640625" style="195" customWidth="1"/>
    <col min="11526" max="11776" width="9.109375" style="195"/>
    <col min="11777" max="11777" width="58.6640625" style="195" customWidth="1"/>
    <col min="11778" max="11778" width="22.6640625" style="195" customWidth="1"/>
    <col min="11779" max="11779" width="20.6640625" style="195" customWidth="1"/>
    <col min="11780" max="11780" width="21" style="195" customWidth="1"/>
    <col min="11781" max="11781" width="24.6640625" style="195" customWidth="1"/>
    <col min="11782" max="12032" width="9.109375" style="195"/>
    <col min="12033" max="12033" width="58.6640625" style="195" customWidth="1"/>
    <col min="12034" max="12034" width="22.6640625" style="195" customWidth="1"/>
    <col min="12035" max="12035" width="20.6640625" style="195" customWidth="1"/>
    <col min="12036" max="12036" width="21" style="195" customWidth="1"/>
    <col min="12037" max="12037" width="24.6640625" style="195" customWidth="1"/>
    <col min="12038" max="12288" width="9.109375" style="195"/>
    <col min="12289" max="12289" width="58.6640625" style="195" customWidth="1"/>
    <col min="12290" max="12290" width="22.6640625" style="195" customWidth="1"/>
    <col min="12291" max="12291" width="20.6640625" style="195" customWidth="1"/>
    <col min="12292" max="12292" width="21" style="195" customWidth="1"/>
    <col min="12293" max="12293" width="24.6640625" style="195" customWidth="1"/>
    <col min="12294" max="12544" width="9.109375" style="195"/>
    <col min="12545" max="12545" width="58.6640625" style="195" customWidth="1"/>
    <col min="12546" max="12546" width="22.6640625" style="195" customWidth="1"/>
    <col min="12547" max="12547" width="20.6640625" style="195" customWidth="1"/>
    <col min="12548" max="12548" width="21" style="195" customWidth="1"/>
    <col min="12549" max="12549" width="24.6640625" style="195" customWidth="1"/>
    <col min="12550" max="12800" width="9.109375" style="195"/>
    <col min="12801" max="12801" width="58.6640625" style="195" customWidth="1"/>
    <col min="12802" max="12802" width="22.6640625" style="195" customWidth="1"/>
    <col min="12803" max="12803" width="20.6640625" style="195" customWidth="1"/>
    <col min="12804" max="12804" width="21" style="195" customWidth="1"/>
    <col min="12805" max="12805" width="24.6640625" style="195" customWidth="1"/>
    <col min="12806" max="13056" width="9.109375" style="195"/>
    <col min="13057" max="13057" width="58.6640625" style="195" customWidth="1"/>
    <col min="13058" max="13058" width="22.6640625" style="195" customWidth="1"/>
    <col min="13059" max="13059" width="20.6640625" style="195" customWidth="1"/>
    <col min="13060" max="13060" width="21" style="195" customWidth="1"/>
    <col min="13061" max="13061" width="24.6640625" style="195" customWidth="1"/>
    <col min="13062" max="13312" width="9.109375" style="195"/>
    <col min="13313" max="13313" width="58.6640625" style="195" customWidth="1"/>
    <col min="13314" max="13314" width="22.6640625" style="195" customWidth="1"/>
    <col min="13315" max="13315" width="20.6640625" style="195" customWidth="1"/>
    <col min="13316" max="13316" width="21" style="195" customWidth="1"/>
    <col min="13317" max="13317" width="24.6640625" style="195" customWidth="1"/>
    <col min="13318" max="13568" width="9.109375" style="195"/>
    <col min="13569" max="13569" width="58.6640625" style="195" customWidth="1"/>
    <col min="13570" max="13570" width="22.6640625" style="195" customWidth="1"/>
    <col min="13571" max="13571" width="20.6640625" style="195" customWidth="1"/>
    <col min="13572" max="13572" width="21" style="195" customWidth="1"/>
    <col min="13573" max="13573" width="24.6640625" style="195" customWidth="1"/>
    <col min="13574" max="13824" width="9.109375" style="195"/>
    <col min="13825" max="13825" width="58.6640625" style="195" customWidth="1"/>
    <col min="13826" max="13826" width="22.6640625" style="195" customWidth="1"/>
    <col min="13827" max="13827" width="20.6640625" style="195" customWidth="1"/>
    <col min="13828" max="13828" width="21" style="195" customWidth="1"/>
    <col min="13829" max="13829" width="24.6640625" style="195" customWidth="1"/>
    <col min="13830" max="14080" width="9.109375" style="195"/>
    <col min="14081" max="14081" width="58.6640625" style="195" customWidth="1"/>
    <col min="14082" max="14082" width="22.6640625" style="195" customWidth="1"/>
    <col min="14083" max="14083" width="20.6640625" style="195" customWidth="1"/>
    <col min="14084" max="14084" width="21" style="195" customWidth="1"/>
    <col min="14085" max="14085" width="24.6640625" style="195" customWidth="1"/>
    <col min="14086" max="14336" width="9.109375" style="195"/>
    <col min="14337" max="14337" width="58.6640625" style="195" customWidth="1"/>
    <col min="14338" max="14338" width="22.6640625" style="195" customWidth="1"/>
    <col min="14339" max="14339" width="20.6640625" style="195" customWidth="1"/>
    <col min="14340" max="14340" width="21" style="195" customWidth="1"/>
    <col min="14341" max="14341" width="24.6640625" style="195" customWidth="1"/>
    <col min="14342" max="14592" width="9.109375" style="195"/>
    <col min="14593" max="14593" width="58.6640625" style="195" customWidth="1"/>
    <col min="14594" max="14594" width="22.6640625" style="195" customWidth="1"/>
    <col min="14595" max="14595" width="20.6640625" style="195" customWidth="1"/>
    <col min="14596" max="14596" width="21" style="195" customWidth="1"/>
    <col min="14597" max="14597" width="24.6640625" style="195" customWidth="1"/>
    <col min="14598" max="14848" width="9.109375" style="195"/>
    <col min="14849" max="14849" width="58.6640625" style="195" customWidth="1"/>
    <col min="14850" max="14850" width="22.6640625" style="195" customWidth="1"/>
    <col min="14851" max="14851" width="20.6640625" style="195" customWidth="1"/>
    <col min="14852" max="14852" width="21" style="195" customWidth="1"/>
    <col min="14853" max="14853" width="24.6640625" style="195" customWidth="1"/>
    <col min="14854" max="15104" width="9.109375" style="195"/>
    <col min="15105" max="15105" width="58.6640625" style="195" customWidth="1"/>
    <col min="15106" max="15106" width="22.6640625" style="195" customWidth="1"/>
    <col min="15107" max="15107" width="20.6640625" style="195" customWidth="1"/>
    <col min="15108" max="15108" width="21" style="195" customWidth="1"/>
    <col min="15109" max="15109" width="24.6640625" style="195" customWidth="1"/>
    <col min="15110" max="15360" width="9.109375" style="195"/>
    <col min="15361" max="15361" width="58.6640625" style="195" customWidth="1"/>
    <col min="15362" max="15362" width="22.6640625" style="195" customWidth="1"/>
    <col min="15363" max="15363" width="20.6640625" style="195" customWidth="1"/>
    <col min="15364" max="15364" width="21" style="195" customWidth="1"/>
    <col min="15365" max="15365" width="24.6640625" style="195" customWidth="1"/>
    <col min="15366" max="15616" width="9.109375" style="195"/>
    <col min="15617" max="15617" width="58.6640625" style="195" customWidth="1"/>
    <col min="15618" max="15618" width="22.6640625" style="195" customWidth="1"/>
    <col min="15619" max="15619" width="20.6640625" style="195" customWidth="1"/>
    <col min="15620" max="15620" width="21" style="195" customWidth="1"/>
    <col min="15621" max="15621" width="24.6640625" style="195" customWidth="1"/>
    <col min="15622" max="15872" width="9.109375" style="195"/>
    <col min="15873" max="15873" width="58.6640625" style="195" customWidth="1"/>
    <col min="15874" max="15874" width="22.6640625" style="195" customWidth="1"/>
    <col min="15875" max="15875" width="20.6640625" style="195" customWidth="1"/>
    <col min="15876" max="15876" width="21" style="195" customWidth="1"/>
    <col min="15877" max="15877" width="24.6640625" style="195" customWidth="1"/>
    <col min="15878" max="16128" width="9.109375" style="195"/>
    <col min="16129" max="16129" width="58.6640625" style="195" customWidth="1"/>
    <col min="16130" max="16130" width="22.6640625" style="195" customWidth="1"/>
    <col min="16131" max="16131" width="20.6640625" style="195" customWidth="1"/>
    <col min="16132" max="16132" width="21" style="195" customWidth="1"/>
    <col min="16133" max="16133" width="24.6640625" style="195" customWidth="1"/>
    <col min="16134" max="16384" width="9.109375" style="195"/>
  </cols>
  <sheetData>
    <row r="1" spans="1:5">
      <c r="C1" s="195"/>
      <c r="D1" s="341"/>
      <c r="E1" s="341"/>
    </row>
    <row r="2" spans="1:5">
      <c r="C2" s="195"/>
      <c r="D2" s="341"/>
      <c r="E2" s="341"/>
    </row>
    <row r="3" spans="1:5">
      <c r="A3" s="250"/>
      <c r="C3" s="195"/>
      <c r="D3" s="342"/>
      <c r="E3" s="342"/>
    </row>
    <row r="4" spans="1:5">
      <c r="A4" s="128"/>
      <c r="C4" s="195"/>
      <c r="D4" s="293"/>
      <c r="E4" s="251"/>
    </row>
    <row r="5" spans="1:5">
      <c r="C5" s="195"/>
      <c r="D5" s="128"/>
      <c r="E5" s="251"/>
    </row>
    <row r="6" spans="1:5">
      <c r="C6" s="195"/>
      <c r="D6" s="293"/>
      <c r="E6" s="251"/>
    </row>
    <row r="7" spans="1:5">
      <c r="C7" s="195"/>
      <c r="D7" s="293"/>
      <c r="E7" s="251"/>
    </row>
    <row r="8" spans="1:5">
      <c r="C8" s="195"/>
      <c r="D8" s="128" t="s">
        <v>737</v>
      </c>
      <c r="E8" s="251"/>
    </row>
    <row r="9" spans="1:5">
      <c r="C9" s="195"/>
      <c r="D9" s="128" t="s">
        <v>738</v>
      </c>
      <c r="E9" s="251"/>
    </row>
    <row r="10" spans="1:5">
      <c r="C10" s="195"/>
      <c r="D10" s="128" t="s">
        <v>739</v>
      </c>
      <c r="E10" s="251"/>
    </row>
    <row r="11" spans="1:5">
      <c r="C11" s="195"/>
      <c r="D11" s="128" t="s">
        <v>740</v>
      </c>
      <c r="E11" s="251"/>
    </row>
    <row r="12" spans="1:5">
      <c r="C12" s="195"/>
      <c r="D12" s="128" t="s">
        <v>741</v>
      </c>
      <c r="E12" s="251"/>
    </row>
    <row r="13" spans="1:5">
      <c r="C13" s="195"/>
      <c r="D13" s="292" t="s">
        <v>753</v>
      </c>
      <c r="E13" s="251"/>
    </row>
    <row r="14" spans="1:5">
      <c r="C14" s="195"/>
      <c r="D14" s="128"/>
      <c r="E14" s="251"/>
    </row>
    <row r="15" spans="1:5" ht="37.950000000000003" customHeight="1">
      <c r="A15" s="339" t="s">
        <v>667</v>
      </c>
      <c r="B15" s="340"/>
      <c r="C15" s="340"/>
      <c r="D15" s="340"/>
      <c r="E15" s="340"/>
    </row>
    <row r="16" spans="1:5" s="194" customFormat="1" ht="29.4" customHeight="1">
      <c r="E16" s="196" t="s">
        <v>668</v>
      </c>
    </row>
    <row r="17" spans="1:6" s="194" customFormat="1" ht="62.4">
      <c r="A17" s="197" t="s">
        <v>669</v>
      </c>
      <c r="B17" s="197" t="s">
        <v>670</v>
      </c>
      <c r="C17" s="197" t="s">
        <v>671</v>
      </c>
      <c r="D17" s="197" t="s">
        <v>672</v>
      </c>
      <c r="E17" s="197" t="s">
        <v>673</v>
      </c>
    </row>
    <row r="18" spans="1:6" s="194" customFormat="1">
      <c r="A18" s="198" t="s">
        <v>674</v>
      </c>
      <c r="B18" s="199">
        <f>B20+B21</f>
        <v>16367.61686</v>
      </c>
      <c r="C18" s="199">
        <f>C20+C21</f>
        <v>7108.2209800000001</v>
      </c>
      <c r="D18" s="199">
        <f>D20+D21</f>
        <v>861.45352000000003</v>
      </c>
      <c r="E18" s="199">
        <f>E20+E21</f>
        <v>22614.384319999997</v>
      </c>
    </row>
    <row r="19" spans="1:6" s="194" customFormat="1">
      <c r="A19" s="198" t="s">
        <v>675</v>
      </c>
      <c r="B19" s="199"/>
      <c r="C19" s="199"/>
      <c r="D19" s="199"/>
      <c r="E19" s="199"/>
    </row>
    <row r="20" spans="1:6" s="194" customFormat="1" ht="31.2">
      <c r="A20" s="200" t="s">
        <v>676</v>
      </c>
      <c r="B20" s="199"/>
      <c r="C20" s="199">
        <v>7108.2209800000001</v>
      </c>
      <c r="D20" s="199"/>
      <c r="E20" s="199">
        <f>B20+C20-D20</f>
        <v>7108.2209800000001</v>
      </c>
    </row>
    <row r="21" spans="1:6" s="194" customFormat="1" ht="31.2">
      <c r="A21" s="200" t="s">
        <v>677</v>
      </c>
      <c r="B21" s="199">
        <v>16367.61686</v>
      </c>
      <c r="C21" s="199"/>
      <c r="D21" s="199">
        <v>861.45352000000003</v>
      </c>
      <c r="E21" s="199">
        <f>B21-D21</f>
        <v>15506.163339999999</v>
      </c>
    </row>
    <row r="22" spans="1:6" s="194" customFormat="1" ht="18.75" customHeight="1">
      <c r="A22" s="201"/>
      <c r="B22" s="202"/>
      <c r="C22" s="202"/>
      <c r="D22" s="202"/>
      <c r="E22" s="203"/>
    </row>
    <row r="23" spans="1:6" ht="18" customHeight="1">
      <c r="A23" s="195"/>
      <c r="B23" s="195"/>
      <c r="C23" s="195"/>
      <c r="D23" s="195"/>
      <c r="E23" s="195"/>
    </row>
    <row r="24" spans="1:6" ht="18" customHeight="1">
      <c r="A24" s="195"/>
      <c r="B24" s="195"/>
      <c r="C24" s="195"/>
      <c r="D24" s="195"/>
      <c r="E24" s="195"/>
    </row>
    <row r="25" spans="1:6" s="209" customFormat="1">
      <c r="A25" s="204" t="s">
        <v>2</v>
      </c>
      <c r="B25" s="205"/>
      <c r="C25" s="205"/>
      <c r="D25" s="206"/>
      <c r="E25" s="207" t="s">
        <v>0</v>
      </c>
      <c r="F25" s="208"/>
    </row>
  </sheetData>
  <mergeCells count="4">
    <mergeCell ref="A15:E15"/>
    <mergeCell ref="D1:E1"/>
    <mergeCell ref="D2:E2"/>
    <mergeCell ref="D3:E3"/>
  </mergeCells>
  <pageMargins left="0.78740157480314965" right="0.39370078740157483" top="0.78740157480314965" bottom="0.39370078740157483" header="0.51181102362204722" footer="0"/>
  <pageSetup paperSize="9" scale="85" orientation="landscape" r:id="rId1"/>
  <headerFooter differentFirst="1"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topLeftCell="B1" workbookViewId="0">
      <selection activeCell="J7" sqref="J7"/>
    </sheetView>
  </sheetViews>
  <sheetFormatPr defaultRowHeight="15.6"/>
  <cols>
    <col min="1" max="1" width="36" style="194" customWidth="1"/>
    <col min="2" max="2" width="18.88671875" style="194" customWidth="1"/>
    <col min="3" max="3" width="15.109375" style="194" customWidth="1"/>
    <col min="4" max="4" width="13.6640625" style="194" customWidth="1"/>
    <col min="5" max="5" width="19.5546875" style="194" customWidth="1"/>
    <col min="6" max="6" width="18.5546875" style="194" customWidth="1"/>
    <col min="7" max="7" width="17.44140625" style="194" customWidth="1"/>
    <col min="8" max="8" width="24.5546875" style="194" customWidth="1"/>
    <col min="9" max="256" width="9.109375" style="195"/>
    <col min="257" max="257" width="36" style="195" customWidth="1"/>
    <col min="258" max="258" width="18.88671875" style="195" customWidth="1"/>
    <col min="259" max="259" width="15.109375" style="195" customWidth="1"/>
    <col min="260" max="260" width="13.6640625" style="195" customWidth="1"/>
    <col min="261" max="261" width="19.5546875" style="195" customWidth="1"/>
    <col min="262" max="262" width="15" style="195" customWidth="1"/>
    <col min="263" max="263" width="14.5546875" style="195" customWidth="1"/>
    <col min="264" max="264" width="19.33203125" style="195" customWidth="1"/>
    <col min="265" max="512" width="9.109375" style="195"/>
    <col min="513" max="513" width="36" style="195" customWidth="1"/>
    <col min="514" max="514" width="18.88671875" style="195" customWidth="1"/>
    <col min="515" max="515" width="15.109375" style="195" customWidth="1"/>
    <col min="516" max="516" width="13.6640625" style="195" customWidth="1"/>
    <col min="517" max="517" width="19.5546875" style="195" customWidth="1"/>
    <col min="518" max="518" width="15" style="195" customWidth="1"/>
    <col min="519" max="519" width="14.5546875" style="195" customWidth="1"/>
    <col min="520" max="520" width="19.33203125" style="195" customWidth="1"/>
    <col min="521" max="768" width="9.109375" style="195"/>
    <col min="769" max="769" width="36" style="195" customWidth="1"/>
    <col min="770" max="770" width="18.88671875" style="195" customWidth="1"/>
    <col min="771" max="771" width="15.109375" style="195" customWidth="1"/>
    <col min="772" max="772" width="13.6640625" style="195" customWidth="1"/>
    <col min="773" max="773" width="19.5546875" style="195" customWidth="1"/>
    <col min="774" max="774" width="15" style="195" customWidth="1"/>
    <col min="775" max="775" width="14.5546875" style="195" customWidth="1"/>
    <col min="776" max="776" width="19.33203125" style="195" customWidth="1"/>
    <col min="777" max="1024" width="9.109375" style="195"/>
    <col min="1025" max="1025" width="36" style="195" customWidth="1"/>
    <col min="1026" max="1026" width="18.88671875" style="195" customWidth="1"/>
    <col min="1027" max="1027" width="15.109375" style="195" customWidth="1"/>
    <col min="1028" max="1028" width="13.6640625" style="195" customWidth="1"/>
    <col min="1029" max="1029" width="19.5546875" style="195" customWidth="1"/>
    <col min="1030" max="1030" width="15" style="195" customWidth="1"/>
    <col min="1031" max="1031" width="14.5546875" style="195" customWidth="1"/>
    <col min="1032" max="1032" width="19.33203125" style="195" customWidth="1"/>
    <col min="1033" max="1280" width="9.109375" style="195"/>
    <col min="1281" max="1281" width="36" style="195" customWidth="1"/>
    <col min="1282" max="1282" width="18.88671875" style="195" customWidth="1"/>
    <col min="1283" max="1283" width="15.109375" style="195" customWidth="1"/>
    <col min="1284" max="1284" width="13.6640625" style="195" customWidth="1"/>
    <col min="1285" max="1285" width="19.5546875" style="195" customWidth="1"/>
    <col min="1286" max="1286" width="15" style="195" customWidth="1"/>
    <col min="1287" max="1287" width="14.5546875" style="195" customWidth="1"/>
    <col min="1288" max="1288" width="19.33203125" style="195" customWidth="1"/>
    <col min="1289" max="1536" width="9.109375" style="195"/>
    <col min="1537" max="1537" width="36" style="195" customWidth="1"/>
    <col min="1538" max="1538" width="18.88671875" style="195" customWidth="1"/>
    <col min="1539" max="1539" width="15.109375" style="195" customWidth="1"/>
    <col min="1540" max="1540" width="13.6640625" style="195" customWidth="1"/>
    <col min="1541" max="1541" width="19.5546875" style="195" customWidth="1"/>
    <col min="1542" max="1542" width="15" style="195" customWidth="1"/>
    <col min="1543" max="1543" width="14.5546875" style="195" customWidth="1"/>
    <col min="1544" max="1544" width="19.33203125" style="195" customWidth="1"/>
    <col min="1545" max="1792" width="9.109375" style="195"/>
    <col min="1793" max="1793" width="36" style="195" customWidth="1"/>
    <col min="1794" max="1794" width="18.88671875" style="195" customWidth="1"/>
    <col min="1795" max="1795" width="15.109375" style="195" customWidth="1"/>
    <col min="1796" max="1796" width="13.6640625" style="195" customWidth="1"/>
    <col min="1797" max="1797" width="19.5546875" style="195" customWidth="1"/>
    <col min="1798" max="1798" width="15" style="195" customWidth="1"/>
    <col min="1799" max="1799" width="14.5546875" style="195" customWidth="1"/>
    <col min="1800" max="1800" width="19.33203125" style="195" customWidth="1"/>
    <col min="1801" max="2048" width="9.109375" style="195"/>
    <col min="2049" max="2049" width="36" style="195" customWidth="1"/>
    <col min="2050" max="2050" width="18.88671875" style="195" customWidth="1"/>
    <col min="2051" max="2051" width="15.109375" style="195" customWidth="1"/>
    <col min="2052" max="2052" width="13.6640625" style="195" customWidth="1"/>
    <col min="2053" max="2053" width="19.5546875" style="195" customWidth="1"/>
    <col min="2054" max="2054" width="15" style="195" customWidth="1"/>
    <col min="2055" max="2055" width="14.5546875" style="195" customWidth="1"/>
    <col min="2056" max="2056" width="19.33203125" style="195" customWidth="1"/>
    <col min="2057" max="2304" width="9.109375" style="195"/>
    <col min="2305" max="2305" width="36" style="195" customWidth="1"/>
    <col min="2306" max="2306" width="18.88671875" style="195" customWidth="1"/>
    <col min="2307" max="2307" width="15.109375" style="195" customWidth="1"/>
    <col min="2308" max="2308" width="13.6640625" style="195" customWidth="1"/>
    <col min="2309" max="2309" width="19.5546875" style="195" customWidth="1"/>
    <col min="2310" max="2310" width="15" style="195" customWidth="1"/>
    <col min="2311" max="2311" width="14.5546875" style="195" customWidth="1"/>
    <col min="2312" max="2312" width="19.33203125" style="195" customWidth="1"/>
    <col min="2313" max="2560" width="9.109375" style="195"/>
    <col min="2561" max="2561" width="36" style="195" customWidth="1"/>
    <col min="2562" max="2562" width="18.88671875" style="195" customWidth="1"/>
    <col min="2563" max="2563" width="15.109375" style="195" customWidth="1"/>
    <col min="2564" max="2564" width="13.6640625" style="195" customWidth="1"/>
    <col min="2565" max="2565" width="19.5546875" style="195" customWidth="1"/>
    <col min="2566" max="2566" width="15" style="195" customWidth="1"/>
    <col min="2567" max="2567" width="14.5546875" style="195" customWidth="1"/>
    <col min="2568" max="2568" width="19.33203125" style="195" customWidth="1"/>
    <col min="2569" max="2816" width="9.109375" style="195"/>
    <col min="2817" max="2817" width="36" style="195" customWidth="1"/>
    <col min="2818" max="2818" width="18.88671875" style="195" customWidth="1"/>
    <col min="2819" max="2819" width="15.109375" style="195" customWidth="1"/>
    <col min="2820" max="2820" width="13.6640625" style="195" customWidth="1"/>
    <col min="2821" max="2821" width="19.5546875" style="195" customWidth="1"/>
    <col min="2822" max="2822" width="15" style="195" customWidth="1"/>
    <col min="2823" max="2823" width="14.5546875" style="195" customWidth="1"/>
    <col min="2824" max="2824" width="19.33203125" style="195" customWidth="1"/>
    <col min="2825" max="3072" width="9.109375" style="195"/>
    <col min="3073" max="3073" width="36" style="195" customWidth="1"/>
    <col min="3074" max="3074" width="18.88671875" style="195" customWidth="1"/>
    <col min="3075" max="3075" width="15.109375" style="195" customWidth="1"/>
    <col min="3076" max="3076" width="13.6640625" style="195" customWidth="1"/>
    <col min="3077" max="3077" width="19.5546875" style="195" customWidth="1"/>
    <col min="3078" max="3078" width="15" style="195" customWidth="1"/>
    <col min="3079" max="3079" width="14.5546875" style="195" customWidth="1"/>
    <col min="3080" max="3080" width="19.33203125" style="195" customWidth="1"/>
    <col min="3081" max="3328" width="9.109375" style="195"/>
    <col min="3329" max="3329" width="36" style="195" customWidth="1"/>
    <col min="3330" max="3330" width="18.88671875" style="195" customWidth="1"/>
    <col min="3331" max="3331" width="15.109375" style="195" customWidth="1"/>
    <col min="3332" max="3332" width="13.6640625" style="195" customWidth="1"/>
    <col min="3333" max="3333" width="19.5546875" style="195" customWidth="1"/>
    <col min="3334" max="3334" width="15" style="195" customWidth="1"/>
    <col min="3335" max="3335" width="14.5546875" style="195" customWidth="1"/>
    <col min="3336" max="3336" width="19.33203125" style="195" customWidth="1"/>
    <col min="3337" max="3584" width="9.109375" style="195"/>
    <col min="3585" max="3585" width="36" style="195" customWidth="1"/>
    <col min="3586" max="3586" width="18.88671875" style="195" customWidth="1"/>
    <col min="3587" max="3587" width="15.109375" style="195" customWidth="1"/>
    <col min="3588" max="3588" width="13.6640625" style="195" customWidth="1"/>
    <col min="3589" max="3589" width="19.5546875" style="195" customWidth="1"/>
    <col min="3590" max="3590" width="15" style="195" customWidth="1"/>
    <col min="3591" max="3591" width="14.5546875" style="195" customWidth="1"/>
    <col min="3592" max="3592" width="19.33203125" style="195" customWidth="1"/>
    <col min="3593" max="3840" width="9.109375" style="195"/>
    <col min="3841" max="3841" width="36" style="195" customWidth="1"/>
    <col min="3842" max="3842" width="18.88671875" style="195" customWidth="1"/>
    <col min="3843" max="3843" width="15.109375" style="195" customWidth="1"/>
    <col min="3844" max="3844" width="13.6640625" style="195" customWidth="1"/>
    <col min="3845" max="3845" width="19.5546875" style="195" customWidth="1"/>
    <col min="3846" max="3846" width="15" style="195" customWidth="1"/>
    <col min="3847" max="3847" width="14.5546875" style="195" customWidth="1"/>
    <col min="3848" max="3848" width="19.33203125" style="195" customWidth="1"/>
    <col min="3849" max="4096" width="9.109375" style="195"/>
    <col min="4097" max="4097" width="36" style="195" customWidth="1"/>
    <col min="4098" max="4098" width="18.88671875" style="195" customWidth="1"/>
    <col min="4099" max="4099" width="15.109375" style="195" customWidth="1"/>
    <col min="4100" max="4100" width="13.6640625" style="195" customWidth="1"/>
    <col min="4101" max="4101" width="19.5546875" style="195" customWidth="1"/>
    <col min="4102" max="4102" width="15" style="195" customWidth="1"/>
    <col min="4103" max="4103" width="14.5546875" style="195" customWidth="1"/>
    <col min="4104" max="4104" width="19.33203125" style="195" customWidth="1"/>
    <col min="4105" max="4352" width="9.109375" style="195"/>
    <col min="4353" max="4353" width="36" style="195" customWidth="1"/>
    <col min="4354" max="4354" width="18.88671875" style="195" customWidth="1"/>
    <col min="4355" max="4355" width="15.109375" style="195" customWidth="1"/>
    <col min="4356" max="4356" width="13.6640625" style="195" customWidth="1"/>
    <col min="4357" max="4357" width="19.5546875" style="195" customWidth="1"/>
    <col min="4358" max="4358" width="15" style="195" customWidth="1"/>
    <col min="4359" max="4359" width="14.5546875" style="195" customWidth="1"/>
    <col min="4360" max="4360" width="19.33203125" style="195" customWidth="1"/>
    <col min="4361" max="4608" width="9.109375" style="195"/>
    <col min="4609" max="4609" width="36" style="195" customWidth="1"/>
    <col min="4610" max="4610" width="18.88671875" style="195" customWidth="1"/>
    <col min="4611" max="4611" width="15.109375" style="195" customWidth="1"/>
    <col min="4612" max="4612" width="13.6640625" style="195" customWidth="1"/>
    <col min="4613" max="4613" width="19.5546875" style="195" customWidth="1"/>
    <col min="4614" max="4614" width="15" style="195" customWidth="1"/>
    <col min="4615" max="4615" width="14.5546875" style="195" customWidth="1"/>
    <col min="4616" max="4616" width="19.33203125" style="195" customWidth="1"/>
    <col min="4617" max="4864" width="9.109375" style="195"/>
    <col min="4865" max="4865" width="36" style="195" customWidth="1"/>
    <col min="4866" max="4866" width="18.88671875" style="195" customWidth="1"/>
    <col min="4867" max="4867" width="15.109375" style="195" customWidth="1"/>
    <col min="4868" max="4868" width="13.6640625" style="195" customWidth="1"/>
    <col min="4869" max="4869" width="19.5546875" style="195" customWidth="1"/>
    <col min="4870" max="4870" width="15" style="195" customWidth="1"/>
    <col min="4871" max="4871" width="14.5546875" style="195" customWidth="1"/>
    <col min="4872" max="4872" width="19.33203125" style="195" customWidth="1"/>
    <col min="4873" max="5120" width="9.109375" style="195"/>
    <col min="5121" max="5121" width="36" style="195" customWidth="1"/>
    <col min="5122" max="5122" width="18.88671875" style="195" customWidth="1"/>
    <col min="5123" max="5123" width="15.109375" style="195" customWidth="1"/>
    <col min="5124" max="5124" width="13.6640625" style="195" customWidth="1"/>
    <col min="5125" max="5125" width="19.5546875" style="195" customWidth="1"/>
    <col min="5126" max="5126" width="15" style="195" customWidth="1"/>
    <col min="5127" max="5127" width="14.5546875" style="195" customWidth="1"/>
    <col min="5128" max="5128" width="19.33203125" style="195" customWidth="1"/>
    <col min="5129" max="5376" width="9.109375" style="195"/>
    <col min="5377" max="5377" width="36" style="195" customWidth="1"/>
    <col min="5378" max="5378" width="18.88671875" style="195" customWidth="1"/>
    <col min="5379" max="5379" width="15.109375" style="195" customWidth="1"/>
    <col min="5380" max="5380" width="13.6640625" style="195" customWidth="1"/>
    <col min="5381" max="5381" width="19.5546875" style="195" customWidth="1"/>
    <col min="5382" max="5382" width="15" style="195" customWidth="1"/>
    <col min="5383" max="5383" width="14.5546875" style="195" customWidth="1"/>
    <col min="5384" max="5384" width="19.33203125" style="195" customWidth="1"/>
    <col min="5385" max="5632" width="9.109375" style="195"/>
    <col min="5633" max="5633" width="36" style="195" customWidth="1"/>
    <col min="5634" max="5634" width="18.88671875" style="195" customWidth="1"/>
    <col min="5635" max="5635" width="15.109375" style="195" customWidth="1"/>
    <col min="5636" max="5636" width="13.6640625" style="195" customWidth="1"/>
    <col min="5637" max="5637" width="19.5546875" style="195" customWidth="1"/>
    <col min="5638" max="5638" width="15" style="195" customWidth="1"/>
    <col min="5639" max="5639" width="14.5546875" style="195" customWidth="1"/>
    <col min="5640" max="5640" width="19.33203125" style="195" customWidth="1"/>
    <col min="5641" max="5888" width="9.109375" style="195"/>
    <col min="5889" max="5889" width="36" style="195" customWidth="1"/>
    <col min="5890" max="5890" width="18.88671875" style="195" customWidth="1"/>
    <col min="5891" max="5891" width="15.109375" style="195" customWidth="1"/>
    <col min="5892" max="5892" width="13.6640625" style="195" customWidth="1"/>
    <col min="5893" max="5893" width="19.5546875" style="195" customWidth="1"/>
    <col min="5894" max="5894" width="15" style="195" customWidth="1"/>
    <col min="5895" max="5895" width="14.5546875" style="195" customWidth="1"/>
    <col min="5896" max="5896" width="19.33203125" style="195" customWidth="1"/>
    <col min="5897" max="6144" width="9.109375" style="195"/>
    <col min="6145" max="6145" width="36" style="195" customWidth="1"/>
    <col min="6146" max="6146" width="18.88671875" style="195" customWidth="1"/>
    <col min="6147" max="6147" width="15.109375" style="195" customWidth="1"/>
    <col min="6148" max="6148" width="13.6640625" style="195" customWidth="1"/>
    <col min="6149" max="6149" width="19.5546875" style="195" customWidth="1"/>
    <col min="6150" max="6150" width="15" style="195" customWidth="1"/>
    <col min="6151" max="6151" width="14.5546875" style="195" customWidth="1"/>
    <col min="6152" max="6152" width="19.33203125" style="195" customWidth="1"/>
    <col min="6153" max="6400" width="9.109375" style="195"/>
    <col min="6401" max="6401" width="36" style="195" customWidth="1"/>
    <col min="6402" max="6402" width="18.88671875" style="195" customWidth="1"/>
    <col min="6403" max="6403" width="15.109375" style="195" customWidth="1"/>
    <col min="6404" max="6404" width="13.6640625" style="195" customWidth="1"/>
    <col min="6405" max="6405" width="19.5546875" style="195" customWidth="1"/>
    <col min="6406" max="6406" width="15" style="195" customWidth="1"/>
    <col min="6407" max="6407" width="14.5546875" style="195" customWidth="1"/>
    <col min="6408" max="6408" width="19.33203125" style="195" customWidth="1"/>
    <col min="6409" max="6656" width="9.109375" style="195"/>
    <col min="6657" max="6657" width="36" style="195" customWidth="1"/>
    <col min="6658" max="6658" width="18.88671875" style="195" customWidth="1"/>
    <col min="6659" max="6659" width="15.109375" style="195" customWidth="1"/>
    <col min="6660" max="6660" width="13.6640625" style="195" customWidth="1"/>
    <col min="6661" max="6661" width="19.5546875" style="195" customWidth="1"/>
    <col min="6662" max="6662" width="15" style="195" customWidth="1"/>
    <col min="6663" max="6663" width="14.5546875" style="195" customWidth="1"/>
    <col min="6664" max="6664" width="19.33203125" style="195" customWidth="1"/>
    <col min="6665" max="6912" width="9.109375" style="195"/>
    <col min="6913" max="6913" width="36" style="195" customWidth="1"/>
    <col min="6914" max="6914" width="18.88671875" style="195" customWidth="1"/>
    <col min="6915" max="6915" width="15.109375" style="195" customWidth="1"/>
    <col min="6916" max="6916" width="13.6640625" style="195" customWidth="1"/>
    <col min="6917" max="6917" width="19.5546875" style="195" customWidth="1"/>
    <col min="6918" max="6918" width="15" style="195" customWidth="1"/>
    <col min="6919" max="6919" width="14.5546875" style="195" customWidth="1"/>
    <col min="6920" max="6920" width="19.33203125" style="195" customWidth="1"/>
    <col min="6921" max="7168" width="9.109375" style="195"/>
    <col min="7169" max="7169" width="36" style="195" customWidth="1"/>
    <col min="7170" max="7170" width="18.88671875" style="195" customWidth="1"/>
    <col min="7171" max="7171" width="15.109375" style="195" customWidth="1"/>
    <col min="7172" max="7172" width="13.6640625" style="195" customWidth="1"/>
    <col min="7173" max="7173" width="19.5546875" style="195" customWidth="1"/>
    <col min="7174" max="7174" width="15" style="195" customWidth="1"/>
    <col min="7175" max="7175" width="14.5546875" style="195" customWidth="1"/>
    <col min="7176" max="7176" width="19.33203125" style="195" customWidth="1"/>
    <col min="7177" max="7424" width="9.109375" style="195"/>
    <col min="7425" max="7425" width="36" style="195" customWidth="1"/>
    <col min="7426" max="7426" width="18.88671875" style="195" customWidth="1"/>
    <col min="7427" max="7427" width="15.109375" style="195" customWidth="1"/>
    <col min="7428" max="7428" width="13.6640625" style="195" customWidth="1"/>
    <col min="7429" max="7429" width="19.5546875" style="195" customWidth="1"/>
    <col min="7430" max="7430" width="15" style="195" customWidth="1"/>
    <col min="7431" max="7431" width="14.5546875" style="195" customWidth="1"/>
    <col min="7432" max="7432" width="19.33203125" style="195" customWidth="1"/>
    <col min="7433" max="7680" width="9.109375" style="195"/>
    <col min="7681" max="7681" width="36" style="195" customWidth="1"/>
    <col min="7682" max="7682" width="18.88671875" style="195" customWidth="1"/>
    <col min="7683" max="7683" width="15.109375" style="195" customWidth="1"/>
    <col min="7684" max="7684" width="13.6640625" style="195" customWidth="1"/>
    <col min="7685" max="7685" width="19.5546875" style="195" customWidth="1"/>
    <col min="7686" max="7686" width="15" style="195" customWidth="1"/>
    <col min="7687" max="7687" width="14.5546875" style="195" customWidth="1"/>
    <col min="7688" max="7688" width="19.33203125" style="195" customWidth="1"/>
    <col min="7689" max="7936" width="9.109375" style="195"/>
    <col min="7937" max="7937" width="36" style="195" customWidth="1"/>
    <col min="7938" max="7938" width="18.88671875" style="195" customWidth="1"/>
    <col min="7939" max="7939" width="15.109375" style="195" customWidth="1"/>
    <col min="7940" max="7940" width="13.6640625" style="195" customWidth="1"/>
    <col min="7941" max="7941" width="19.5546875" style="195" customWidth="1"/>
    <col min="7942" max="7942" width="15" style="195" customWidth="1"/>
    <col min="7943" max="7943" width="14.5546875" style="195" customWidth="1"/>
    <col min="7944" max="7944" width="19.33203125" style="195" customWidth="1"/>
    <col min="7945" max="8192" width="9.109375" style="195"/>
    <col min="8193" max="8193" width="36" style="195" customWidth="1"/>
    <col min="8194" max="8194" width="18.88671875" style="195" customWidth="1"/>
    <col min="8195" max="8195" width="15.109375" style="195" customWidth="1"/>
    <col min="8196" max="8196" width="13.6640625" style="195" customWidth="1"/>
    <col min="8197" max="8197" width="19.5546875" style="195" customWidth="1"/>
    <col min="8198" max="8198" width="15" style="195" customWidth="1"/>
    <col min="8199" max="8199" width="14.5546875" style="195" customWidth="1"/>
    <col min="8200" max="8200" width="19.33203125" style="195" customWidth="1"/>
    <col min="8201" max="8448" width="9.109375" style="195"/>
    <col min="8449" max="8449" width="36" style="195" customWidth="1"/>
    <col min="8450" max="8450" width="18.88671875" style="195" customWidth="1"/>
    <col min="8451" max="8451" width="15.109375" style="195" customWidth="1"/>
    <col min="8452" max="8452" width="13.6640625" style="195" customWidth="1"/>
    <col min="8453" max="8453" width="19.5546875" style="195" customWidth="1"/>
    <col min="8454" max="8454" width="15" style="195" customWidth="1"/>
    <col min="8455" max="8455" width="14.5546875" style="195" customWidth="1"/>
    <col min="8456" max="8456" width="19.33203125" style="195" customWidth="1"/>
    <col min="8457" max="8704" width="9.109375" style="195"/>
    <col min="8705" max="8705" width="36" style="195" customWidth="1"/>
    <col min="8706" max="8706" width="18.88671875" style="195" customWidth="1"/>
    <col min="8707" max="8707" width="15.109375" style="195" customWidth="1"/>
    <col min="8708" max="8708" width="13.6640625" style="195" customWidth="1"/>
    <col min="8709" max="8709" width="19.5546875" style="195" customWidth="1"/>
    <col min="8710" max="8710" width="15" style="195" customWidth="1"/>
    <col min="8711" max="8711" width="14.5546875" style="195" customWidth="1"/>
    <col min="8712" max="8712" width="19.33203125" style="195" customWidth="1"/>
    <col min="8713" max="8960" width="9.109375" style="195"/>
    <col min="8961" max="8961" width="36" style="195" customWidth="1"/>
    <col min="8962" max="8962" width="18.88671875" style="195" customWidth="1"/>
    <col min="8963" max="8963" width="15.109375" style="195" customWidth="1"/>
    <col min="8964" max="8964" width="13.6640625" style="195" customWidth="1"/>
    <col min="8965" max="8965" width="19.5546875" style="195" customWidth="1"/>
    <col min="8966" max="8966" width="15" style="195" customWidth="1"/>
    <col min="8967" max="8967" width="14.5546875" style="195" customWidth="1"/>
    <col min="8968" max="8968" width="19.33203125" style="195" customWidth="1"/>
    <col min="8969" max="9216" width="9.109375" style="195"/>
    <col min="9217" max="9217" width="36" style="195" customWidth="1"/>
    <col min="9218" max="9218" width="18.88671875" style="195" customWidth="1"/>
    <col min="9219" max="9219" width="15.109375" style="195" customWidth="1"/>
    <col min="9220" max="9220" width="13.6640625" style="195" customWidth="1"/>
    <col min="9221" max="9221" width="19.5546875" style="195" customWidth="1"/>
    <col min="9222" max="9222" width="15" style="195" customWidth="1"/>
    <col min="9223" max="9223" width="14.5546875" style="195" customWidth="1"/>
    <col min="9224" max="9224" width="19.33203125" style="195" customWidth="1"/>
    <col min="9225" max="9472" width="9.109375" style="195"/>
    <col min="9473" max="9473" width="36" style="195" customWidth="1"/>
    <col min="9474" max="9474" width="18.88671875" style="195" customWidth="1"/>
    <col min="9475" max="9475" width="15.109375" style="195" customWidth="1"/>
    <col min="9476" max="9476" width="13.6640625" style="195" customWidth="1"/>
    <col min="9477" max="9477" width="19.5546875" style="195" customWidth="1"/>
    <col min="9478" max="9478" width="15" style="195" customWidth="1"/>
    <col min="9479" max="9479" width="14.5546875" style="195" customWidth="1"/>
    <col min="9480" max="9480" width="19.33203125" style="195" customWidth="1"/>
    <col min="9481" max="9728" width="9.109375" style="195"/>
    <col min="9729" max="9729" width="36" style="195" customWidth="1"/>
    <col min="9730" max="9730" width="18.88671875" style="195" customWidth="1"/>
    <col min="9731" max="9731" width="15.109375" style="195" customWidth="1"/>
    <col min="9732" max="9732" width="13.6640625" style="195" customWidth="1"/>
    <col min="9733" max="9733" width="19.5546875" style="195" customWidth="1"/>
    <col min="9734" max="9734" width="15" style="195" customWidth="1"/>
    <col min="9735" max="9735" width="14.5546875" style="195" customWidth="1"/>
    <col min="9736" max="9736" width="19.33203125" style="195" customWidth="1"/>
    <col min="9737" max="9984" width="9.109375" style="195"/>
    <col min="9985" max="9985" width="36" style="195" customWidth="1"/>
    <col min="9986" max="9986" width="18.88671875" style="195" customWidth="1"/>
    <col min="9987" max="9987" width="15.109375" style="195" customWidth="1"/>
    <col min="9988" max="9988" width="13.6640625" style="195" customWidth="1"/>
    <col min="9989" max="9989" width="19.5546875" style="195" customWidth="1"/>
    <col min="9990" max="9990" width="15" style="195" customWidth="1"/>
    <col min="9991" max="9991" width="14.5546875" style="195" customWidth="1"/>
    <col min="9992" max="9992" width="19.33203125" style="195" customWidth="1"/>
    <col min="9993" max="10240" width="9.109375" style="195"/>
    <col min="10241" max="10241" width="36" style="195" customWidth="1"/>
    <col min="10242" max="10242" width="18.88671875" style="195" customWidth="1"/>
    <col min="10243" max="10243" width="15.109375" style="195" customWidth="1"/>
    <col min="10244" max="10244" width="13.6640625" style="195" customWidth="1"/>
    <col min="10245" max="10245" width="19.5546875" style="195" customWidth="1"/>
    <col min="10246" max="10246" width="15" style="195" customWidth="1"/>
    <col min="10247" max="10247" width="14.5546875" style="195" customWidth="1"/>
    <col min="10248" max="10248" width="19.33203125" style="195" customWidth="1"/>
    <col min="10249" max="10496" width="9.109375" style="195"/>
    <col min="10497" max="10497" width="36" style="195" customWidth="1"/>
    <col min="10498" max="10498" width="18.88671875" style="195" customWidth="1"/>
    <col min="10499" max="10499" width="15.109375" style="195" customWidth="1"/>
    <col min="10500" max="10500" width="13.6640625" style="195" customWidth="1"/>
    <col min="10501" max="10501" width="19.5546875" style="195" customWidth="1"/>
    <col min="10502" max="10502" width="15" style="195" customWidth="1"/>
    <col min="10503" max="10503" width="14.5546875" style="195" customWidth="1"/>
    <col min="10504" max="10504" width="19.33203125" style="195" customWidth="1"/>
    <col min="10505" max="10752" width="9.109375" style="195"/>
    <col min="10753" max="10753" width="36" style="195" customWidth="1"/>
    <col min="10754" max="10754" width="18.88671875" style="195" customWidth="1"/>
    <col min="10755" max="10755" width="15.109375" style="195" customWidth="1"/>
    <col min="10756" max="10756" width="13.6640625" style="195" customWidth="1"/>
    <col min="10757" max="10757" width="19.5546875" style="195" customWidth="1"/>
    <col min="10758" max="10758" width="15" style="195" customWidth="1"/>
    <col min="10759" max="10759" width="14.5546875" style="195" customWidth="1"/>
    <col min="10760" max="10760" width="19.33203125" style="195" customWidth="1"/>
    <col min="10761" max="11008" width="9.109375" style="195"/>
    <col min="11009" max="11009" width="36" style="195" customWidth="1"/>
    <col min="11010" max="11010" width="18.88671875" style="195" customWidth="1"/>
    <col min="11011" max="11011" width="15.109375" style="195" customWidth="1"/>
    <col min="11012" max="11012" width="13.6640625" style="195" customWidth="1"/>
    <col min="11013" max="11013" width="19.5546875" style="195" customWidth="1"/>
    <col min="11014" max="11014" width="15" style="195" customWidth="1"/>
    <col min="11015" max="11015" width="14.5546875" style="195" customWidth="1"/>
    <col min="11016" max="11016" width="19.33203125" style="195" customWidth="1"/>
    <col min="11017" max="11264" width="9.109375" style="195"/>
    <col min="11265" max="11265" width="36" style="195" customWidth="1"/>
    <col min="11266" max="11266" width="18.88671875" style="195" customWidth="1"/>
    <col min="11267" max="11267" width="15.109375" style="195" customWidth="1"/>
    <col min="11268" max="11268" width="13.6640625" style="195" customWidth="1"/>
    <col min="11269" max="11269" width="19.5546875" style="195" customWidth="1"/>
    <col min="11270" max="11270" width="15" style="195" customWidth="1"/>
    <col min="11271" max="11271" width="14.5546875" style="195" customWidth="1"/>
    <col min="11272" max="11272" width="19.33203125" style="195" customWidth="1"/>
    <col min="11273" max="11520" width="9.109375" style="195"/>
    <col min="11521" max="11521" width="36" style="195" customWidth="1"/>
    <col min="11522" max="11522" width="18.88671875" style="195" customWidth="1"/>
    <col min="11523" max="11523" width="15.109375" style="195" customWidth="1"/>
    <col min="11524" max="11524" width="13.6640625" style="195" customWidth="1"/>
    <col min="11525" max="11525" width="19.5546875" style="195" customWidth="1"/>
    <col min="11526" max="11526" width="15" style="195" customWidth="1"/>
    <col min="11527" max="11527" width="14.5546875" style="195" customWidth="1"/>
    <col min="11528" max="11528" width="19.33203125" style="195" customWidth="1"/>
    <col min="11529" max="11776" width="9.109375" style="195"/>
    <col min="11777" max="11777" width="36" style="195" customWidth="1"/>
    <col min="11778" max="11778" width="18.88671875" style="195" customWidth="1"/>
    <col min="11779" max="11779" width="15.109375" style="195" customWidth="1"/>
    <col min="11780" max="11780" width="13.6640625" style="195" customWidth="1"/>
    <col min="11781" max="11781" width="19.5546875" style="195" customWidth="1"/>
    <col min="11782" max="11782" width="15" style="195" customWidth="1"/>
    <col min="11783" max="11783" width="14.5546875" style="195" customWidth="1"/>
    <col min="11784" max="11784" width="19.33203125" style="195" customWidth="1"/>
    <col min="11785" max="12032" width="9.109375" style="195"/>
    <col min="12033" max="12033" width="36" style="195" customWidth="1"/>
    <col min="12034" max="12034" width="18.88671875" style="195" customWidth="1"/>
    <col min="12035" max="12035" width="15.109375" style="195" customWidth="1"/>
    <col min="12036" max="12036" width="13.6640625" style="195" customWidth="1"/>
    <col min="12037" max="12037" width="19.5546875" style="195" customWidth="1"/>
    <col min="12038" max="12038" width="15" style="195" customWidth="1"/>
    <col min="12039" max="12039" width="14.5546875" style="195" customWidth="1"/>
    <col min="12040" max="12040" width="19.33203125" style="195" customWidth="1"/>
    <col min="12041" max="12288" width="9.109375" style="195"/>
    <col min="12289" max="12289" width="36" style="195" customWidth="1"/>
    <col min="12290" max="12290" width="18.88671875" style="195" customWidth="1"/>
    <col min="12291" max="12291" width="15.109375" style="195" customWidth="1"/>
    <col min="12292" max="12292" width="13.6640625" style="195" customWidth="1"/>
    <col min="12293" max="12293" width="19.5546875" style="195" customWidth="1"/>
    <col min="12294" max="12294" width="15" style="195" customWidth="1"/>
    <col min="12295" max="12295" width="14.5546875" style="195" customWidth="1"/>
    <col min="12296" max="12296" width="19.33203125" style="195" customWidth="1"/>
    <col min="12297" max="12544" width="9.109375" style="195"/>
    <col min="12545" max="12545" width="36" style="195" customWidth="1"/>
    <col min="12546" max="12546" width="18.88671875" style="195" customWidth="1"/>
    <col min="12547" max="12547" width="15.109375" style="195" customWidth="1"/>
    <col min="12548" max="12548" width="13.6640625" style="195" customWidth="1"/>
    <col min="12549" max="12549" width="19.5546875" style="195" customWidth="1"/>
    <col min="12550" max="12550" width="15" style="195" customWidth="1"/>
    <col min="12551" max="12551" width="14.5546875" style="195" customWidth="1"/>
    <col min="12552" max="12552" width="19.33203125" style="195" customWidth="1"/>
    <col min="12553" max="12800" width="9.109375" style="195"/>
    <col min="12801" max="12801" width="36" style="195" customWidth="1"/>
    <col min="12802" max="12802" width="18.88671875" style="195" customWidth="1"/>
    <col min="12803" max="12803" width="15.109375" style="195" customWidth="1"/>
    <col min="12804" max="12804" width="13.6640625" style="195" customWidth="1"/>
    <col min="12805" max="12805" width="19.5546875" style="195" customWidth="1"/>
    <col min="12806" max="12806" width="15" style="195" customWidth="1"/>
    <col min="12807" max="12807" width="14.5546875" style="195" customWidth="1"/>
    <col min="12808" max="12808" width="19.33203125" style="195" customWidth="1"/>
    <col min="12809" max="13056" width="9.109375" style="195"/>
    <col min="13057" max="13057" width="36" style="195" customWidth="1"/>
    <col min="13058" max="13058" width="18.88671875" style="195" customWidth="1"/>
    <col min="13059" max="13059" width="15.109375" style="195" customWidth="1"/>
    <col min="13060" max="13060" width="13.6640625" style="195" customWidth="1"/>
    <col min="13061" max="13061" width="19.5546875" style="195" customWidth="1"/>
    <col min="13062" max="13062" width="15" style="195" customWidth="1"/>
    <col min="13063" max="13063" width="14.5546875" style="195" customWidth="1"/>
    <col min="13064" max="13064" width="19.33203125" style="195" customWidth="1"/>
    <col min="13065" max="13312" width="9.109375" style="195"/>
    <col min="13313" max="13313" width="36" style="195" customWidth="1"/>
    <col min="13314" max="13314" width="18.88671875" style="195" customWidth="1"/>
    <col min="13315" max="13315" width="15.109375" style="195" customWidth="1"/>
    <col min="13316" max="13316" width="13.6640625" style="195" customWidth="1"/>
    <col min="13317" max="13317" width="19.5546875" style="195" customWidth="1"/>
    <col min="13318" max="13318" width="15" style="195" customWidth="1"/>
    <col min="13319" max="13319" width="14.5546875" style="195" customWidth="1"/>
    <col min="13320" max="13320" width="19.33203125" style="195" customWidth="1"/>
    <col min="13321" max="13568" width="9.109375" style="195"/>
    <col min="13569" max="13569" width="36" style="195" customWidth="1"/>
    <col min="13570" max="13570" width="18.88671875" style="195" customWidth="1"/>
    <col min="13571" max="13571" width="15.109375" style="195" customWidth="1"/>
    <col min="13572" max="13572" width="13.6640625" style="195" customWidth="1"/>
    <col min="13573" max="13573" width="19.5546875" style="195" customWidth="1"/>
    <col min="13574" max="13574" width="15" style="195" customWidth="1"/>
    <col min="13575" max="13575" width="14.5546875" style="195" customWidth="1"/>
    <col min="13576" max="13576" width="19.33203125" style="195" customWidth="1"/>
    <col min="13577" max="13824" width="9.109375" style="195"/>
    <col min="13825" max="13825" width="36" style="195" customWidth="1"/>
    <col min="13826" max="13826" width="18.88671875" style="195" customWidth="1"/>
    <col min="13827" max="13827" width="15.109375" style="195" customWidth="1"/>
    <col min="13828" max="13828" width="13.6640625" style="195" customWidth="1"/>
    <col min="13829" max="13829" width="19.5546875" style="195" customWidth="1"/>
    <col min="13830" max="13830" width="15" style="195" customWidth="1"/>
    <col min="13831" max="13831" width="14.5546875" style="195" customWidth="1"/>
    <col min="13832" max="13832" width="19.33203125" style="195" customWidth="1"/>
    <col min="13833" max="14080" width="9.109375" style="195"/>
    <col min="14081" max="14081" width="36" style="195" customWidth="1"/>
    <col min="14082" max="14082" width="18.88671875" style="195" customWidth="1"/>
    <col min="14083" max="14083" width="15.109375" style="195" customWidth="1"/>
    <col min="14084" max="14084" width="13.6640625" style="195" customWidth="1"/>
    <col min="14085" max="14085" width="19.5546875" style="195" customWidth="1"/>
    <col min="14086" max="14086" width="15" style="195" customWidth="1"/>
    <col min="14087" max="14087" width="14.5546875" style="195" customWidth="1"/>
    <col min="14088" max="14088" width="19.33203125" style="195" customWidth="1"/>
    <col min="14089" max="14336" width="9.109375" style="195"/>
    <col min="14337" max="14337" width="36" style="195" customWidth="1"/>
    <col min="14338" max="14338" width="18.88671875" style="195" customWidth="1"/>
    <col min="14339" max="14339" width="15.109375" style="195" customWidth="1"/>
    <col min="14340" max="14340" width="13.6640625" style="195" customWidth="1"/>
    <col min="14341" max="14341" width="19.5546875" style="195" customWidth="1"/>
    <col min="14342" max="14342" width="15" style="195" customWidth="1"/>
    <col min="14343" max="14343" width="14.5546875" style="195" customWidth="1"/>
    <col min="14344" max="14344" width="19.33203125" style="195" customWidth="1"/>
    <col min="14345" max="14592" width="9.109375" style="195"/>
    <col min="14593" max="14593" width="36" style="195" customWidth="1"/>
    <col min="14594" max="14594" width="18.88671875" style="195" customWidth="1"/>
    <col min="14595" max="14595" width="15.109375" style="195" customWidth="1"/>
    <col min="14596" max="14596" width="13.6640625" style="195" customWidth="1"/>
    <col min="14597" max="14597" width="19.5546875" style="195" customWidth="1"/>
    <col min="14598" max="14598" width="15" style="195" customWidth="1"/>
    <col min="14599" max="14599" width="14.5546875" style="195" customWidth="1"/>
    <col min="14600" max="14600" width="19.33203125" style="195" customWidth="1"/>
    <col min="14601" max="14848" width="9.109375" style="195"/>
    <col min="14849" max="14849" width="36" style="195" customWidth="1"/>
    <col min="14850" max="14850" width="18.88671875" style="195" customWidth="1"/>
    <col min="14851" max="14851" width="15.109375" style="195" customWidth="1"/>
    <col min="14852" max="14852" width="13.6640625" style="195" customWidth="1"/>
    <col min="14853" max="14853" width="19.5546875" style="195" customWidth="1"/>
    <col min="14854" max="14854" width="15" style="195" customWidth="1"/>
    <col min="14855" max="14855" width="14.5546875" style="195" customWidth="1"/>
    <col min="14856" max="14856" width="19.33203125" style="195" customWidth="1"/>
    <col min="14857" max="15104" width="9.109375" style="195"/>
    <col min="15105" max="15105" width="36" style="195" customWidth="1"/>
    <col min="15106" max="15106" width="18.88671875" style="195" customWidth="1"/>
    <col min="15107" max="15107" width="15.109375" style="195" customWidth="1"/>
    <col min="15108" max="15108" width="13.6640625" style="195" customWidth="1"/>
    <col min="15109" max="15109" width="19.5546875" style="195" customWidth="1"/>
    <col min="15110" max="15110" width="15" style="195" customWidth="1"/>
    <col min="15111" max="15111" width="14.5546875" style="195" customWidth="1"/>
    <col min="15112" max="15112" width="19.33203125" style="195" customWidth="1"/>
    <col min="15113" max="15360" width="9.109375" style="195"/>
    <col min="15361" max="15361" width="36" style="195" customWidth="1"/>
    <col min="15362" max="15362" width="18.88671875" style="195" customWidth="1"/>
    <col min="15363" max="15363" width="15.109375" style="195" customWidth="1"/>
    <col min="15364" max="15364" width="13.6640625" style="195" customWidth="1"/>
    <col min="15365" max="15365" width="19.5546875" style="195" customWidth="1"/>
    <col min="15366" max="15366" width="15" style="195" customWidth="1"/>
    <col min="15367" max="15367" width="14.5546875" style="195" customWidth="1"/>
    <col min="15368" max="15368" width="19.33203125" style="195" customWidth="1"/>
    <col min="15369" max="15616" width="9.109375" style="195"/>
    <col min="15617" max="15617" width="36" style="195" customWidth="1"/>
    <col min="15618" max="15618" width="18.88671875" style="195" customWidth="1"/>
    <col min="15619" max="15619" width="15.109375" style="195" customWidth="1"/>
    <col min="15620" max="15620" width="13.6640625" style="195" customWidth="1"/>
    <col min="15621" max="15621" width="19.5546875" style="195" customWidth="1"/>
    <col min="15622" max="15622" width="15" style="195" customWidth="1"/>
    <col min="15623" max="15623" width="14.5546875" style="195" customWidth="1"/>
    <col min="15624" max="15624" width="19.33203125" style="195" customWidth="1"/>
    <col min="15625" max="15872" width="9.109375" style="195"/>
    <col min="15873" max="15873" width="36" style="195" customWidth="1"/>
    <col min="15874" max="15874" width="18.88671875" style="195" customWidth="1"/>
    <col min="15875" max="15875" width="15.109375" style="195" customWidth="1"/>
    <col min="15876" max="15876" width="13.6640625" style="195" customWidth="1"/>
    <col min="15877" max="15877" width="19.5546875" style="195" customWidth="1"/>
    <col min="15878" max="15878" width="15" style="195" customWidth="1"/>
    <col min="15879" max="15879" width="14.5546875" style="195" customWidth="1"/>
    <col min="15880" max="15880" width="19.33203125" style="195" customWidth="1"/>
    <col min="15881" max="16128" width="9.109375" style="195"/>
    <col min="16129" max="16129" width="36" style="195" customWidth="1"/>
    <col min="16130" max="16130" width="18.88671875" style="195" customWidth="1"/>
    <col min="16131" max="16131" width="15.109375" style="195" customWidth="1"/>
    <col min="16132" max="16132" width="13.6640625" style="195" customWidth="1"/>
    <col min="16133" max="16133" width="19.5546875" style="195" customWidth="1"/>
    <col min="16134" max="16134" width="15" style="195" customWidth="1"/>
    <col min="16135" max="16135" width="14.5546875" style="195" customWidth="1"/>
    <col min="16136" max="16136" width="19.33203125" style="195" customWidth="1"/>
    <col min="16137" max="16384" width="9.109375" style="195"/>
  </cols>
  <sheetData>
    <row r="1" spans="1:8">
      <c r="E1" s="211"/>
      <c r="F1" s="210"/>
      <c r="G1" s="341"/>
      <c r="H1" s="341"/>
    </row>
    <row r="2" spans="1:8" ht="15.75" customHeight="1">
      <c r="E2" s="211"/>
      <c r="F2" s="210"/>
      <c r="G2" s="341"/>
      <c r="H2" s="341"/>
    </row>
    <row r="3" spans="1:8" ht="61.5" customHeight="1">
      <c r="E3" s="211"/>
      <c r="F3" s="210"/>
      <c r="G3" s="342"/>
      <c r="H3" s="342"/>
    </row>
    <row r="4" spans="1:8">
      <c r="E4" s="211"/>
      <c r="F4" s="210"/>
      <c r="G4" s="128"/>
      <c r="H4" s="251"/>
    </row>
    <row r="5" spans="1:8">
      <c r="E5" s="211"/>
      <c r="F5" s="210"/>
      <c r="G5" s="128"/>
      <c r="H5" s="251"/>
    </row>
    <row r="6" spans="1:8">
      <c r="E6" s="211"/>
      <c r="F6" s="210"/>
      <c r="G6" s="128" t="s">
        <v>742</v>
      </c>
      <c r="H6" s="251"/>
    </row>
    <row r="7" spans="1:8">
      <c r="E7" s="211"/>
      <c r="F7" s="210"/>
      <c r="G7" s="128" t="s">
        <v>738</v>
      </c>
      <c r="H7" s="251"/>
    </row>
    <row r="8" spans="1:8">
      <c r="E8" s="211"/>
      <c r="F8" s="210"/>
      <c r="G8" s="128" t="s">
        <v>739</v>
      </c>
      <c r="H8" s="251"/>
    </row>
    <row r="9" spans="1:8">
      <c r="E9" s="211"/>
      <c r="F9" s="210"/>
      <c r="G9" s="128" t="s">
        <v>740</v>
      </c>
      <c r="H9" s="251"/>
    </row>
    <row r="10" spans="1:8">
      <c r="E10" s="211"/>
      <c r="F10" s="210"/>
      <c r="G10" s="128" t="s">
        <v>741</v>
      </c>
      <c r="H10" s="251"/>
    </row>
    <row r="11" spans="1:8">
      <c r="E11" s="211"/>
      <c r="F11" s="210"/>
      <c r="G11" s="292" t="s">
        <v>754</v>
      </c>
      <c r="H11" s="251"/>
    </row>
    <row r="12" spans="1:8">
      <c r="E12" s="211"/>
      <c r="F12" s="210"/>
    </row>
    <row r="13" spans="1:8" ht="35.4" customHeight="1">
      <c r="A13" s="339" t="s">
        <v>678</v>
      </c>
      <c r="B13" s="340"/>
      <c r="C13" s="340"/>
      <c r="D13" s="340"/>
      <c r="E13" s="340"/>
      <c r="F13" s="340"/>
      <c r="G13" s="340"/>
      <c r="H13" s="340"/>
    </row>
    <row r="14" spans="1:8" s="194" customFormat="1">
      <c r="E14" s="196"/>
      <c r="F14" s="196"/>
      <c r="G14" s="196"/>
      <c r="H14" s="196" t="s">
        <v>668</v>
      </c>
    </row>
    <row r="15" spans="1:8" s="194" customFormat="1" ht="62.4">
      <c r="A15" s="197" t="s">
        <v>669</v>
      </c>
      <c r="B15" s="197" t="s">
        <v>679</v>
      </c>
      <c r="C15" s="197" t="s">
        <v>680</v>
      </c>
      <c r="D15" s="197" t="s">
        <v>681</v>
      </c>
      <c r="E15" s="212" t="s">
        <v>682</v>
      </c>
      <c r="F15" s="197" t="s">
        <v>683</v>
      </c>
      <c r="G15" s="197" t="s">
        <v>684</v>
      </c>
      <c r="H15" s="197" t="s">
        <v>685</v>
      </c>
    </row>
    <row r="16" spans="1:8" s="194" customFormat="1">
      <c r="A16" s="198" t="s">
        <v>674</v>
      </c>
      <c r="B16" s="199">
        <f t="shared" ref="B16:H16" si="0">B18+B19</f>
        <v>22614.384319999997</v>
      </c>
      <c r="C16" s="199">
        <f t="shared" si="0"/>
        <v>8096.0502399999996</v>
      </c>
      <c r="D16" s="199">
        <f t="shared" si="0"/>
        <v>1722.9070400000001</v>
      </c>
      <c r="E16" s="199">
        <f t="shared" si="0"/>
        <v>28987.527519999996</v>
      </c>
      <c r="F16" s="199">
        <f t="shared" si="0"/>
        <v>3445.8140800000001</v>
      </c>
      <c r="G16" s="199">
        <f t="shared" si="0"/>
        <v>3445.8140800000001</v>
      </c>
      <c r="H16" s="199">
        <f t="shared" si="0"/>
        <v>28987.527519999996</v>
      </c>
    </row>
    <row r="17" spans="1:8" s="194" customFormat="1">
      <c r="A17" s="198" t="s">
        <v>675</v>
      </c>
      <c r="B17" s="199"/>
      <c r="C17" s="199"/>
      <c r="D17" s="199"/>
      <c r="E17" s="199"/>
      <c r="F17" s="213"/>
      <c r="G17" s="213"/>
      <c r="H17" s="213"/>
    </row>
    <row r="18" spans="1:8" s="194" customFormat="1" ht="47.25" customHeight="1">
      <c r="A18" s="200" t="s">
        <v>676</v>
      </c>
      <c r="B18" s="199">
        <v>7108.2209800000001</v>
      </c>
      <c r="C18" s="199">
        <v>8096.0502399999996</v>
      </c>
      <c r="D18" s="199"/>
      <c r="E18" s="199">
        <f>B18+C18-D18</f>
        <v>15204.271219999999</v>
      </c>
      <c r="F18" s="199">
        <v>3445.8140800000001</v>
      </c>
      <c r="G18" s="199"/>
      <c r="H18" s="199">
        <f>E18+F18</f>
        <v>18650.085299999999</v>
      </c>
    </row>
    <row r="19" spans="1:8" s="194" customFormat="1" ht="46.8">
      <c r="A19" s="200" t="s">
        <v>677</v>
      </c>
      <c r="B19" s="199">
        <v>15506.163339999999</v>
      </c>
      <c r="C19" s="199"/>
      <c r="D19" s="199">
        <v>1722.9070400000001</v>
      </c>
      <c r="E19" s="199">
        <f>B19+C19-D19</f>
        <v>13783.256299999999</v>
      </c>
      <c r="F19" s="199"/>
      <c r="G19" s="199">
        <v>3445.8140800000001</v>
      </c>
      <c r="H19" s="199">
        <f>E19-G19</f>
        <v>10337.442219999999</v>
      </c>
    </row>
    <row r="20" spans="1:8" s="194" customFormat="1" ht="18" customHeight="1">
      <c r="A20" s="201"/>
      <c r="B20" s="202"/>
      <c r="C20" s="202"/>
      <c r="D20" s="202"/>
      <c r="E20" s="203"/>
      <c r="F20" s="214"/>
      <c r="G20" s="215"/>
    </row>
    <row r="21" spans="1:8" ht="18" customHeight="1">
      <c r="A21" s="195"/>
      <c r="B21" s="195"/>
      <c r="C21" s="195"/>
      <c r="D21" s="195"/>
      <c r="E21" s="195"/>
      <c r="F21" s="195"/>
      <c r="G21" s="195"/>
      <c r="H21" s="195"/>
    </row>
    <row r="22" spans="1:8" ht="18" customHeight="1">
      <c r="A22" s="195"/>
      <c r="B22" s="195"/>
      <c r="C22" s="195"/>
      <c r="D22" s="195"/>
      <c r="E22" s="195"/>
      <c r="F22" s="195"/>
      <c r="G22" s="195"/>
      <c r="H22" s="195"/>
    </row>
    <row r="23" spans="1:8" s="218" customFormat="1" ht="16.8">
      <c r="A23" s="204" t="s">
        <v>2</v>
      </c>
      <c r="B23" s="216"/>
      <c r="C23" s="216"/>
      <c r="D23" s="217"/>
      <c r="F23" s="219"/>
      <c r="H23" s="220" t="s">
        <v>0</v>
      </c>
    </row>
    <row r="24" spans="1:8">
      <c r="F24" s="221"/>
    </row>
    <row r="25" spans="1:8">
      <c r="C25" s="221"/>
    </row>
  </sheetData>
  <mergeCells count="4">
    <mergeCell ref="A13:H13"/>
    <mergeCell ref="G1:H1"/>
    <mergeCell ref="G2:H2"/>
    <mergeCell ref="G3:H3"/>
  </mergeCells>
  <pageMargins left="0.78740157480314965" right="0.39370078740157483" top="0.78740157480314965" bottom="0.39370078740157483" header="0.51181102362204722" footer="0"/>
  <pageSetup paperSize="9" scale="80" orientation="landscape" r:id="rId1"/>
  <headerFooter differentFirst="1"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3"/>
  <sheetViews>
    <sheetView zoomScale="81" zoomScaleNormal="81" workbookViewId="0">
      <selection activeCell="F11" sqref="F11"/>
    </sheetView>
  </sheetViews>
  <sheetFormatPr defaultRowHeight="13.2"/>
  <cols>
    <col min="1" max="1" width="67" style="1" customWidth="1"/>
    <col min="2" max="2" width="29.5546875" style="1" customWidth="1"/>
    <col min="3" max="3" width="23.6640625" style="1" customWidth="1"/>
    <col min="4" max="249" width="9.109375" style="1"/>
    <col min="250" max="250" width="67" style="1" customWidth="1"/>
    <col min="251" max="251" width="29.5546875" style="1" customWidth="1"/>
    <col min="252" max="252" width="13.88671875" style="1" customWidth="1"/>
    <col min="253" max="505" width="9.109375" style="1"/>
    <col min="506" max="506" width="67" style="1" customWidth="1"/>
    <col min="507" max="507" width="29.5546875" style="1" customWidth="1"/>
    <col min="508" max="508" width="13.88671875" style="1" customWidth="1"/>
    <col min="509" max="761" width="9.109375" style="1"/>
    <col min="762" max="762" width="67" style="1" customWidth="1"/>
    <col min="763" max="763" width="29.5546875" style="1" customWidth="1"/>
    <col min="764" max="764" width="13.88671875" style="1" customWidth="1"/>
    <col min="765" max="1017" width="9.109375" style="1"/>
    <col min="1018" max="1018" width="67" style="1" customWidth="1"/>
    <col min="1019" max="1019" width="29.5546875" style="1" customWidth="1"/>
    <col min="1020" max="1020" width="13.88671875" style="1" customWidth="1"/>
    <col min="1021" max="1273" width="9.109375" style="1"/>
    <col min="1274" max="1274" width="67" style="1" customWidth="1"/>
    <col min="1275" max="1275" width="29.5546875" style="1" customWidth="1"/>
    <col min="1276" max="1276" width="13.88671875" style="1" customWidth="1"/>
    <col min="1277" max="1529" width="9.109375" style="1"/>
    <col min="1530" max="1530" width="67" style="1" customWidth="1"/>
    <col min="1531" max="1531" width="29.5546875" style="1" customWidth="1"/>
    <col min="1532" max="1532" width="13.88671875" style="1" customWidth="1"/>
    <col min="1533" max="1785" width="9.109375" style="1"/>
    <col min="1786" max="1786" width="67" style="1" customWidth="1"/>
    <col min="1787" max="1787" width="29.5546875" style="1" customWidth="1"/>
    <col min="1788" max="1788" width="13.88671875" style="1" customWidth="1"/>
    <col min="1789" max="2041" width="9.109375" style="1"/>
    <col min="2042" max="2042" width="67" style="1" customWidth="1"/>
    <col min="2043" max="2043" width="29.5546875" style="1" customWidth="1"/>
    <col min="2044" max="2044" width="13.88671875" style="1" customWidth="1"/>
    <col min="2045" max="2297" width="9.109375" style="1"/>
    <col min="2298" max="2298" width="67" style="1" customWidth="1"/>
    <col min="2299" max="2299" width="29.5546875" style="1" customWidth="1"/>
    <col min="2300" max="2300" width="13.88671875" style="1" customWidth="1"/>
    <col min="2301" max="2553" width="9.109375" style="1"/>
    <col min="2554" max="2554" width="67" style="1" customWidth="1"/>
    <col min="2555" max="2555" width="29.5546875" style="1" customWidth="1"/>
    <col min="2556" max="2556" width="13.88671875" style="1" customWidth="1"/>
    <col min="2557" max="2809" width="9.109375" style="1"/>
    <col min="2810" max="2810" width="67" style="1" customWidth="1"/>
    <col min="2811" max="2811" width="29.5546875" style="1" customWidth="1"/>
    <col min="2812" max="2812" width="13.88671875" style="1" customWidth="1"/>
    <col min="2813" max="3065" width="9.109375" style="1"/>
    <col min="3066" max="3066" width="67" style="1" customWidth="1"/>
    <col min="3067" max="3067" width="29.5546875" style="1" customWidth="1"/>
    <col min="3068" max="3068" width="13.88671875" style="1" customWidth="1"/>
    <col min="3069" max="3321" width="9.109375" style="1"/>
    <col min="3322" max="3322" width="67" style="1" customWidth="1"/>
    <col min="3323" max="3323" width="29.5546875" style="1" customWidth="1"/>
    <col min="3324" max="3324" width="13.88671875" style="1" customWidth="1"/>
    <col min="3325" max="3577" width="9.109375" style="1"/>
    <col min="3578" max="3578" width="67" style="1" customWidth="1"/>
    <col min="3579" max="3579" width="29.5546875" style="1" customWidth="1"/>
    <col min="3580" max="3580" width="13.88671875" style="1" customWidth="1"/>
    <col min="3581" max="3833" width="9.109375" style="1"/>
    <col min="3834" max="3834" width="67" style="1" customWidth="1"/>
    <col min="3835" max="3835" width="29.5546875" style="1" customWidth="1"/>
    <col min="3836" max="3836" width="13.88671875" style="1" customWidth="1"/>
    <col min="3837" max="4089" width="9.109375" style="1"/>
    <col min="4090" max="4090" width="67" style="1" customWidth="1"/>
    <col min="4091" max="4091" width="29.5546875" style="1" customWidth="1"/>
    <col min="4092" max="4092" width="13.88671875" style="1" customWidth="1"/>
    <col min="4093" max="4345" width="9.109375" style="1"/>
    <col min="4346" max="4346" width="67" style="1" customWidth="1"/>
    <col min="4347" max="4347" width="29.5546875" style="1" customWidth="1"/>
    <col min="4348" max="4348" width="13.88671875" style="1" customWidth="1"/>
    <col min="4349" max="4601" width="9.109375" style="1"/>
    <col min="4602" max="4602" width="67" style="1" customWidth="1"/>
    <col min="4603" max="4603" width="29.5546875" style="1" customWidth="1"/>
    <col min="4604" max="4604" width="13.88671875" style="1" customWidth="1"/>
    <col min="4605" max="4857" width="9.109375" style="1"/>
    <col min="4858" max="4858" width="67" style="1" customWidth="1"/>
    <col min="4859" max="4859" width="29.5546875" style="1" customWidth="1"/>
    <col min="4860" max="4860" width="13.88671875" style="1" customWidth="1"/>
    <col min="4861" max="5113" width="9.109375" style="1"/>
    <col min="5114" max="5114" width="67" style="1" customWidth="1"/>
    <col min="5115" max="5115" width="29.5546875" style="1" customWidth="1"/>
    <col min="5116" max="5116" width="13.88671875" style="1" customWidth="1"/>
    <col min="5117" max="5369" width="9.109375" style="1"/>
    <col min="5370" max="5370" width="67" style="1" customWidth="1"/>
    <col min="5371" max="5371" width="29.5546875" style="1" customWidth="1"/>
    <col min="5372" max="5372" width="13.88671875" style="1" customWidth="1"/>
    <col min="5373" max="5625" width="9.109375" style="1"/>
    <col min="5626" max="5626" width="67" style="1" customWidth="1"/>
    <col min="5627" max="5627" width="29.5546875" style="1" customWidth="1"/>
    <col min="5628" max="5628" width="13.88671875" style="1" customWidth="1"/>
    <col min="5629" max="5881" width="9.109375" style="1"/>
    <col min="5882" max="5882" width="67" style="1" customWidth="1"/>
    <col min="5883" max="5883" width="29.5546875" style="1" customWidth="1"/>
    <col min="5884" max="5884" width="13.88671875" style="1" customWidth="1"/>
    <col min="5885" max="6137" width="9.109375" style="1"/>
    <col min="6138" max="6138" width="67" style="1" customWidth="1"/>
    <col min="6139" max="6139" width="29.5546875" style="1" customWidth="1"/>
    <col min="6140" max="6140" width="13.88671875" style="1" customWidth="1"/>
    <col min="6141" max="6393" width="9.109375" style="1"/>
    <col min="6394" max="6394" width="67" style="1" customWidth="1"/>
    <col min="6395" max="6395" width="29.5546875" style="1" customWidth="1"/>
    <col min="6396" max="6396" width="13.88671875" style="1" customWidth="1"/>
    <col min="6397" max="6649" width="9.109375" style="1"/>
    <col min="6650" max="6650" width="67" style="1" customWidth="1"/>
    <col min="6651" max="6651" width="29.5546875" style="1" customWidth="1"/>
    <col min="6652" max="6652" width="13.88671875" style="1" customWidth="1"/>
    <col min="6653" max="6905" width="9.109375" style="1"/>
    <col min="6906" max="6906" width="67" style="1" customWidth="1"/>
    <col min="6907" max="6907" width="29.5546875" style="1" customWidth="1"/>
    <col min="6908" max="6908" width="13.88671875" style="1" customWidth="1"/>
    <col min="6909" max="7161" width="9.109375" style="1"/>
    <col min="7162" max="7162" width="67" style="1" customWidth="1"/>
    <col min="7163" max="7163" width="29.5546875" style="1" customWidth="1"/>
    <col min="7164" max="7164" width="13.88671875" style="1" customWidth="1"/>
    <col min="7165" max="7417" width="9.109375" style="1"/>
    <col min="7418" max="7418" width="67" style="1" customWidth="1"/>
    <col min="7419" max="7419" width="29.5546875" style="1" customWidth="1"/>
    <col min="7420" max="7420" width="13.88671875" style="1" customWidth="1"/>
    <col min="7421" max="7673" width="9.109375" style="1"/>
    <col min="7674" max="7674" width="67" style="1" customWidth="1"/>
    <col min="7675" max="7675" width="29.5546875" style="1" customWidth="1"/>
    <col min="7676" max="7676" width="13.88671875" style="1" customWidth="1"/>
    <col min="7677" max="7929" width="9.109375" style="1"/>
    <col min="7930" max="7930" width="67" style="1" customWidth="1"/>
    <col min="7931" max="7931" width="29.5546875" style="1" customWidth="1"/>
    <col min="7932" max="7932" width="13.88671875" style="1" customWidth="1"/>
    <col min="7933" max="8185" width="9.109375" style="1"/>
    <col min="8186" max="8186" width="67" style="1" customWidth="1"/>
    <col min="8187" max="8187" width="29.5546875" style="1" customWidth="1"/>
    <col min="8188" max="8188" width="13.88671875" style="1" customWidth="1"/>
    <col min="8189" max="8441" width="9.109375" style="1"/>
    <col min="8442" max="8442" width="67" style="1" customWidth="1"/>
    <col min="8443" max="8443" width="29.5546875" style="1" customWidth="1"/>
    <col min="8444" max="8444" width="13.88671875" style="1" customWidth="1"/>
    <col min="8445" max="8697" width="9.109375" style="1"/>
    <col min="8698" max="8698" width="67" style="1" customWidth="1"/>
    <col min="8699" max="8699" width="29.5546875" style="1" customWidth="1"/>
    <col min="8700" max="8700" width="13.88671875" style="1" customWidth="1"/>
    <col min="8701" max="8953" width="9.109375" style="1"/>
    <col min="8954" max="8954" width="67" style="1" customWidth="1"/>
    <col min="8955" max="8955" width="29.5546875" style="1" customWidth="1"/>
    <col min="8956" max="8956" width="13.88671875" style="1" customWidth="1"/>
    <col min="8957" max="9209" width="9.109375" style="1"/>
    <col min="9210" max="9210" width="67" style="1" customWidth="1"/>
    <col min="9211" max="9211" width="29.5546875" style="1" customWidth="1"/>
    <col min="9212" max="9212" width="13.88671875" style="1" customWidth="1"/>
    <col min="9213" max="9465" width="9.109375" style="1"/>
    <col min="9466" max="9466" width="67" style="1" customWidth="1"/>
    <col min="9467" max="9467" width="29.5546875" style="1" customWidth="1"/>
    <col min="9468" max="9468" width="13.88671875" style="1" customWidth="1"/>
    <col min="9469" max="9721" width="9.109375" style="1"/>
    <col min="9722" max="9722" width="67" style="1" customWidth="1"/>
    <col min="9723" max="9723" width="29.5546875" style="1" customWidth="1"/>
    <col min="9724" max="9724" width="13.88671875" style="1" customWidth="1"/>
    <col min="9725" max="9977" width="9.109375" style="1"/>
    <col min="9978" max="9978" width="67" style="1" customWidth="1"/>
    <col min="9979" max="9979" width="29.5546875" style="1" customWidth="1"/>
    <col min="9980" max="9980" width="13.88671875" style="1" customWidth="1"/>
    <col min="9981" max="10233" width="9.109375" style="1"/>
    <col min="10234" max="10234" width="67" style="1" customWidth="1"/>
    <col min="10235" max="10235" width="29.5546875" style="1" customWidth="1"/>
    <col min="10236" max="10236" width="13.88671875" style="1" customWidth="1"/>
    <col min="10237" max="10489" width="9.109375" style="1"/>
    <col min="10490" max="10490" width="67" style="1" customWidth="1"/>
    <col min="10491" max="10491" width="29.5546875" style="1" customWidth="1"/>
    <col min="10492" max="10492" width="13.88671875" style="1" customWidth="1"/>
    <col min="10493" max="10745" width="9.109375" style="1"/>
    <col min="10746" max="10746" width="67" style="1" customWidth="1"/>
    <col min="10747" max="10747" width="29.5546875" style="1" customWidth="1"/>
    <col min="10748" max="10748" width="13.88671875" style="1" customWidth="1"/>
    <col min="10749" max="11001" width="9.109375" style="1"/>
    <col min="11002" max="11002" width="67" style="1" customWidth="1"/>
    <col min="11003" max="11003" width="29.5546875" style="1" customWidth="1"/>
    <col min="11004" max="11004" width="13.88671875" style="1" customWidth="1"/>
    <col min="11005" max="11257" width="9.109375" style="1"/>
    <col min="11258" max="11258" width="67" style="1" customWidth="1"/>
    <col min="11259" max="11259" width="29.5546875" style="1" customWidth="1"/>
    <col min="11260" max="11260" width="13.88671875" style="1" customWidth="1"/>
    <col min="11261" max="11513" width="9.109375" style="1"/>
    <col min="11514" max="11514" width="67" style="1" customWidth="1"/>
    <col min="11515" max="11515" width="29.5546875" style="1" customWidth="1"/>
    <col min="11516" max="11516" width="13.88671875" style="1" customWidth="1"/>
    <col min="11517" max="11769" width="9.109375" style="1"/>
    <col min="11770" max="11770" width="67" style="1" customWidth="1"/>
    <col min="11771" max="11771" width="29.5546875" style="1" customWidth="1"/>
    <col min="11772" max="11772" width="13.88671875" style="1" customWidth="1"/>
    <col min="11773" max="12025" width="9.109375" style="1"/>
    <col min="12026" max="12026" width="67" style="1" customWidth="1"/>
    <col min="12027" max="12027" width="29.5546875" style="1" customWidth="1"/>
    <col min="12028" max="12028" width="13.88671875" style="1" customWidth="1"/>
    <col min="12029" max="12281" width="9.109375" style="1"/>
    <col min="12282" max="12282" width="67" style="1" customWidth="1"/>
    <col min="12283" max="12283" width="29.5546875" style="1" customWidth="1"/>
    <col min="12284" max="12284" width="13.88671875" style="1" customWidth="1"/>
    <col min="12285" max="12537" width="9.109375" style="1"/>
    <col min="12538" max="12538" width="67" style="1" customWidth="1"/>
    <col min="12539" max="12539" width="29.5546875" style="1" customWidth="1"/>
    <col min="12540" max="12540" width="13.88671875" style="1" customWidth="1"/>
    <col min="12541" max="12793" width="9.109375" style="1"/>
    <col min="12794" max="12794" width="67" style="1" customWidth="1"/>
    <col min="12795" max="12795" width="29.5546875" style="1" customWidth="1"/>
    <col min="12796" max="12796" width="13.88671875" style="1" customWidth="1"/>
    <col min="12797" max="13049" width="9.109375" style="1"/>
    <col min="13050" max="13050" width="67" style="1" customWidth="1"/>
    <col min="13051" max="13051" width="29.5546875" style="1" customWidth="1"/>
    <col min="13052" max="13052" width="13.88671875" style="1" customWidth="1"/>
    <col min="13053" max="13305" width="9.109375" style="1"/>
    <col min="13306" max="13306" width="67" style="1" customWidth="1"/>
    <col min="13307" max="13307" width="29.5546875" style="1" customWidth="1"/>
    <col min="13308" max="13308" width="13.88671875" style="1" customWidth="1"/>
    <col min="13309" max="13561" width="9.109375" style="1"/>
    <col min="13562" max="13562" width="67" style="1" customWidth="1"/>
    <col min="13563" max="13563" width="29.5546875" style="1" customWidth="1"/>
    <col min="13564" max="13564" width="13.88671875" style="1" customWidth="1"/>
    <col min="13565" max="13817" width="9.109375" style="1"/>
    <col min="13818" max="13818" width="67" style="1" customWidth="1"/>
    <col min="13819" max="13819" width="29.5546875" style="1" customWidth="1"/>
    <col min="13820" max="13820" width="13.88671875" style="1" customWidth="1"/>
    <col min="13821" max="14073" width="9.109375" style="1"/>
    <col min="14074" max="14074" width="67" style="1" customWidth="1"/>
    <col min="14075" max="14075" width="29.5546875" style="1" customWidth="1"/>
    <col min="14076" max="14076" width="13.88671875" style="1" customWidth="1"/>
    <col min="14077" max="14329" width="9.109375" style="1"/>
    <col min="14330" max="14330" width="67" style="1" customWidth="1"/>
    <col min="14331" max="14331" width="29.5546875" style="1" customWidth="1"/>
    <col min="14332" max="14332" width="13.88671875" style="1" customWidth="1"/>
    <col min="14333" max="14585" width="9.109375" style="1"/>
    <col min="14586" max="14586" width="67" style="1" customWidth="1"/>
    <col min="14587" max="14587" width="29.5546875" style="1" customWidth="1"/>
    <col min="14588" max="14588" width="13.88671875" style="1" customWidth="1"/>
    <col min="14589" max="14841" width="9.109375" style="1"/>
    <col min="14842" max="14842" width="67" style="1" customWidth="1"/>
    <col min="14843" max="14843" width="29.5546875" style="1" customWidth="1"/>
    <col min="14844" max="14844" width="13.88671875" style="1" customWidth="1"/>
    <col min="14845" max="15097" width="9.109375" style="1"/>
    <col min="15098" max="15098" width="67" style="1" customWidth="1"/>
    <col min="15099" max="15099" width="29.5546875" style="1" customWidth="1"/>
    <col min="15100" max="15100" width="13.88671875" style="1" customWidth="1"/>
    <col min="15101" max="15353" width="9.109375" style="1"/>
    <col min="15354" max="15354" width="67" style="1" customWidth="1"/>
    <col min="15355" max="15355" width="29.5546875" style="1" customWidth="1"/>
    <col min="15356" max="15356" width="13.88671875" style="1" customWidth="1"/>
    <col min="15357" max="15609" width="9.109375" style="1"/>
    <col min="15610" max="15610" width="67" style="1" customWidth="1"/>
    <col min="15611" max="15611" width="29.5546875" style="1" customWidth="1"/>
    <col min="15612" max="15612" width="13.88671875" style="1" customWidth="1"/>
    <col min="15613" max="15865" width="9.109375" style="1"/>
    <col min="15866" max="15866" width="67" style="1" customWidth="1"/>
    <col min="15867" max="15867" width="29.5546875" style="1" customWidth="1"/>
    <col min="15868" max="15868" width="13.88671875" style="1" customWidth="1"/>
    <col min="15869" max="16121" width="9.109375" style="1"/>
    <col min="16122" max="16122" width="67" style="1" customWidth="1"/>
    <col min="16123" max="16123" width="29.5546875" style="1" customWidth="1"/>
    <col min="16124" max="16124" width="13.88671875" style="1" customWidth="1"/>
    <col min="16125" max="16384" width="9.109375" style="1"/>
  </cols>
  <sheetData>
    <row r="1" spans="1:3" ht="13.8">
      <c r="B1" s="341"/>
      <c r="C1" s="341"/>
    </row>
    <row r="2" spans="1:3" ht="13.8">
      <c r="B2" s="341"/>
      <c r="C2" s="341"/>
    </row>
    <row r="3" spans="1:3" ht="44.25" customHeight="1">
      <c r="B3" s="342"/>
      <c r="C3" s="342"/>
    </row>
    <row r="4" spans="1:3" ht="13.8">
      <c r="B4" s="128"/>
      <c r="C4" s="251"/>
    </row>
    <row r="5" spans="1:3" ht="13.8">
      <c r="B5" s="128"/>
      <c r="C5" s="251"/>
    </row>
    <row r="6" spans="1:3" ht="13.8">
      <c r="B6" s="128" t="s">
        <v>743</v>
      </c>
      <c r="C6" s="251"/>
    </row>
    <row r="7" spans="1:3" ht="13.8">
      <c r="B7" s="128" t="s">
        <v>738</v>
      </c>
      <c r="C7" s="251"/>
    </row>
    <row r="8" spans="1:3" ht="13.8">
      <c r="B8" s="128" t="s">
        <v>739</v>
      </c>
      <c r="C8" s="251"/>
    </row>
    <row r="9" spans="1:3" ht="13.8">
      <c r="B9" s="128" t="s">
        <v>740</v>
      </c>
      <c r="C9" s="251"/>
    </row>
    <row r="10" spans="1:3" ht="13.8">
      <c r="B10" s="128" t="s">
        <v>741</v>
      </c>
      <c r="C10" s="251"/>
    </row>
    <row r="11" spans="1:3" ht="13.8">
      <c r="B11" s="292" t="s">
        <v>754</v>
      </c>
      <c r="C11" s="251"/>
    </row>
    <row r="13" spans="1:3" ht="40.200000000000003" customHeight="1">
      <c r="A13" s="343" t="s">
        <v>686</v>
      </c>
      <c r="B13" s="344"/>
      <c r="C13" s="344"/>
    </row>
    <row r="14" spans="1:3" ht="13.8">
      <c r="B14" s="345" t="s">
        <v>668</v>
      </c>
      <c r="C14" s="345"/>
    </row>
    <row r="15" spans="1:3" ht="15.6">
      <c r="A15" s="223" t="s">
        <v>1</v>
      </c>
      <c r="B15" s="223" t="s">
        <v>152</v>
      </c>
      <c r="C15" s="223" t="s">
        <v>687</v>
      </c>
    </row>
    <row r="16" spans="1:3" ht="15.6">
      <c r="A16" s="224" t="s">
        <v>688</v>
      </c>
      <c r="B16" s="225" t="s">
        <v>689</v>
      </c>
      <c r="C16" s="226">
        <f>C17+C20+C25+C34</f>
        <v>13323.239889999848</v>
      </c>
    </row>
    <row r="17" spans="1:3" ht="31.2">
      <c r="A17" s="224" t="s">
        <v>690</v>
      </c>
      <c r="B17" s="225" t="s">
        <v>691</v>
      </c>
      <c r="C17" s="226">
        <f>C18</f>
        <v>7108.2209800000001</v>
      </c>
    </row>
    <row r="18" spans="1:3" ht="31.2">
      <c r="A18" s="227" t="s">
        <v>692</v>
      </c>
      <c r="B18" s="228" t="s">
        <v>693</v>
      </c>
      <c r="C18" s="229">
        <f>C19</f>
        <v>7108.2209800000001</v>
      </c>
    </row>
    <row r="19" spans="1:3" ht="31.2">
      <c r="A19" s="230" t="s">
        <v>694</v>
      </c>
      <c r="B19" s="228" t="s">
        <v>695</v>
      </c>
      <c r="C19" s="229">
        <v>7108.2209800000001</v>
      </c>
    </row>
    <row r="20" spans="1:3" ht="31.2">
      <c r="A20" s="224" t="s">
        <v>696</v>
      </c>
      <c r="B20" s="225" t="s">
        <v>697</v>
      </c>
      <c r="C20" s="226">
        <f>C21+C23</f>
        <v>-861.45352000000003</v>
      </c>
    </row>
    <row r="21" spans="1:3" ht="31.2">
      <c r="A21" s="230" t="s">
        <v>698</v>
      </c>
      <c r="B21" s="231" t="s">
        <v>699</v>
      </c>
      <c r="C21" s="229">
        <f>C22</f>
        <v>0</v>
      </c>
    </row>
    <row r="22" spans="1:3" ht="46.8">
      <c r="A22" s="230" t="s">
        <v>700</v>
      </c>
      <c r="B22" s="231" t="s">
        <v>701</v>
      </c>
      <c r="C22" s="229">
        <v>0</v>
      </c>
    </row>
    <row r="23" spans="1:3" ht="46.8">
      <c r="A23" s="227" t="s">
        <v>702</v>
      </c>
      <c r="B23" s="228" t="s">
        <v>703</v>
      </c>
      <c r="C23" s="232">
        <f>C24</f>
        <v>-861.45352000000003</v>
      </c>
    </row>
    <row r="24" spans="1:3" ht="46.8">
      <c r="A24" s="227" t="s">
        <v>704</v>
      </c>
      <c r="B24" s="228" t="s">
        <v>705</v>
      </c>
      <c r="C24" s="232">
        <v>-861.45352000000003</v>
      </c>
    </row>
    <row r="25" spans="1:3" ht="31.2">
      <c r="A25" s="224" t="s">
        <v>706</v>
      </c>
      <c r="B25" s="225" t="s">
        <v>707</v>
      </c>
      <c r="C25" s="233">
        <f>C26+C30</f>
        <v>7076.4724299998488</v>
      </c>
    </row>
    <row r="26" spans="1:3" ht="15.6">
      <c r="A26" s="227" t="s">
        <v>708</v>
      </c>
      <c r="B26" s="228" t="s">
        <v>709</v>
      </c>
      <c r="C26" s="232">
        <f>C27</f>
        <v>-1113656.38109</v>
      </c>
    </row>
    <row r="27" spans="1:3" ht="15.6">
      <c r="A27" s="227" t="s">
        <v>710</v>
      </c>
      <c r="B27" s="228" t="s">
        <v>711</v>
      </c>
      <c r="C27" s="229">
        <f>C28</f>
        <v>-1113656.38109</v>
      </c>
    </row>
    <row r="28" spans="1:3" ht="15.6">
      <c r="A28" s="227" t="s">
        <v>712</v>
      </c>
      <c r="B28" s="228" t="s">
        <v>713</v>
      </c>
      <c r="C28" s="229">
        <f>C29</f>
        <v>-1113656.38109</v>
      </c>
    </row>
    <row r="29" spans="1:3" ht="31.2">
      <c r="A29" s="227" t="s">
        <v>714</v>
      </c>
      <c r="B29" s="228" t="s">
        <v>715</v>
      </c>
      <c r="C29" s="229">
        <f>-1106548.13811-7108.24298</f>
        <v>-1113656.38109</v>
      </c>
    </row>
    <row r="30" spans="1:3" ht="15.6">
      <c r="A30" s="227" t="s">
        <v>716</v>
      </c>
      <c r="B30" s="228" t="s">
        <v>717</v>
      </c>
      <c r="C30" s="229">
        <f>C31</f>
        <v>1120732.8535199999</v>
      </c>
    </row>
    <row r="31" spans="1:3" ht="15.6">
      <c r="A31" s="234" t="s">
        <v>718</v>
      </c>
      <c r="B31" s="235" t="s">
        <v>719</v>
      </c>
      <c r="C31" s="236">
        <f>C32</f>
        <v>1120732.8535199999</v>
      </c>
    </row>
    <row r="32" spans="1:3" ht="15.6">
      <c r="A32" s="234" t="s">
        <v>720</v>
      </c>
      <c r="B32" s="237" t="s">
        <v>721</v>
      </c>
      <c r="C32" s="294">
        <f>C33</f>
        <v>1120732.8535199999</v>
      </c>
    </row>
    <row r="33" spans="1:3" ht="31.2">
      <c r="A33" s="295" t="s">
        <v>722</v>
      </c>
      <c r="B33" s="296" t="s">
        <v>723</v>
      </c>
      <c r="C33" s="238">
        <f>1119871.4+861.45352</f>
        <v>1120732.8535199999</v>
      </c>
    </row>
    <row r="34" spans="1:3" ht="31.2" hidden="1">
      <c r="A34" s="239" t="s">
        <v>724</v>
      </c>
      <c r="B34" s="240" t="s">
        <v>725</v>
      </c>
      <c r="C34" s="241">
        <f>C35</f>
        <v>0</v>
      </c>
    </row>
    <row r="35" spans="1:3" ht="31.2" hidden="1">
      <c r="A35" s="239" t="s">
        <v>726</v>
      </c>
      <c r="B35" s="240" t="s">
        <v>727</v>
      </c>
      <c r="C35" s="241">
        <f>C36</f>
        <v>0</v>
      </c>
    </row>
    <row r="36" spans="1:3" ht="31.2" hidden="1">
      <c r="A36" s="242" t="s">
        <v>728</v>
      </c>
      <c r="B36" s="240" t="s">
        <v>729</v>
      </c>
      <c r="C36" s="241">
        <f>C37</f>
        <v>0</v>
      </c>
    </row>
    <row r="37" spans="1:3" ht="46.8" hidden="1">
      <c r="A37" s="242" t="s">
        <v>730</v>
      </c>
      <c r="B37" s="240" t="s">
        <v>731</v>
      </c>
      <c r="C37" s="241">
        <f>C38</f>
        <v>0</v>
      </c>
    </row>
    <row r="38" spans="1:3" ht="51.75" hidden="1" customHeight="1">
      <c r="A38" s="242" t="s">
        <v>732</v>
      </c>
      <c r="B38" s="240" t="s">
        <v>733</v>
      </c>
      <c r="C38" s="241">
        <v>0</v>
      </c>
    </row>
    <row r="39" spans="1:3" ht="18" customHeight="1"/>
    <row r="40" spans="1:3" ht="18" customHeight="1"/>
    <row r="41" spans="1:3" ht="18" customHeight="1"/>
    <row r="42" spans="1:3" ht="15.6">
      <c r="A42" s="243" t="s">
        <v>2</v>
      </c>
      <c r="C42" s="244" t="s">
        <v>0</v>
      </c>
    </row>
    <row r="43" spans="1:3">
      <c r="C43" s="245"/>
    </row>
  </sheetData>
  <mergeCells count="5">
    <mergeCell ref="A13:C13"/>
    <mergeCell ref="B14:C14"/>
    <mergeCell ref="B1:C1"/>
    <mergeCell ref="B2:C2"/>
    <mergeCell ref="B3:C3"/>
  </mergeCells>
  <pageMargins left="0.78740157480314965" right="0.39370078740157483" top="0.78740157480314965" bottom="0.39370078740157483" header="0.51181102362204722" footer="0"/>
  <pageSetup paperSize="9" scale="70" orientation="portrait" r:id="rId1"/>
  <headerFooter differentFirst="1"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3"/>
  <sheetViews>
    <sheetView workbookViewId="0">
      <selection activeCell="G12" sqref="G12"/>
    </sheetView>
  </sheetViews>
  <sheetFormatPr defaultRowHeight="13.2"/>
  <cols>
    <col min="1" max="1" width="66.6640625" style="1" customWidth="1"/>
    <col min="2" max="2" width="33.33203125" style="1" customWidth="1"/>
    <col min="3" max="4" width="21.6640625" style="1" customWidth="1"/>
    <col min="5" max="251" width="9.109375" style="1"/>
    <col min="252" max="252" width="55" style="1" customWidth="1"/>
    <col min="253" max="253" width="33.33203125" style="1" customWidth="1"/>
    <col min="254" max="254" width="16" style="1" customWidth="1"/>
    <col min="255" max="255" width="13.6640625" style="1" customWidth="1"/>
    <col min="256" max="507" width="9.109375" style="1"/>
    <col min="508" max="508" width="55" style="1" customWidth="1"/>
    <col min="509" max="509" width="33.33203125" style="1" customWidth="1"/>
    <col min="510" max="510" width="16" style="1" customWidth="1"/>
    <col min="511" max="511" width="13.6640625" style="1" customWidth="1"/>
    <col min="512" max="763" width="9.109375" style="1"/>
    <col min="764" max="764" width="55" style="1" customWidth="1"/>
    <col min="765" max="765" width="33.33203125" style="1" customWidth="1"/>
    <col min="766" max="766" width="16" style="1" customWidth="1"/>
    <col min="767" max="767" width="13.6640625" style="1" customWidth="1"/>
    <col min="768" max="1019" width="9.109375" style="1"/>
    <col min="1020" max="1020" width="55" style="1" customWidth="1"/>
    <col min="1021" max="1021" width="33.33203125" style="1" customWidth="1"/>
    <col min="1022" max="1022" width="16" style="1" customWidth="1"/>
    <col min="1023" max="1023" width="13.6640625" style="1" customWidth="1"/>
    <col min="1024" max="1275" width="9.109375" style="1"/>
    <col min="1276" max="1276" width="55" style="1" customWidth="1"/>
    <col min="1277" max="1277" width="33.33203125" style="1" customWidth="1"/>
    <col min="1278" max="1278" width="16" style="1" customWidth="1"/>
    <col min="1279" max="1279" width="13.6640625" style="1" customWidth="1"/>
    <col min="1280" max="1531" width="9.109375" style="1"/>
    <col min="1532" max="1532" width="55" style="1" customWidth="1"/>
    <col min="1533" max="1533" width="33.33203125" style="1" customWidth="1"/>
    <col min="1534" max="1534" width="16" style="1" customWidth="1"/>
    <col min="1535" max="1535" width="13.6640625" style="1" customWidth="1"/>
    <col min="1536" max="1787" width="9.109375" style="1"/>
    <col min="1788" max="1788" width="55" style="1" customWidth="1"/>
    <col min="1789" max="1789" width="33.33203125" style="1" customWidth="1"/>
    <col min="1790" max="1790" width="16" style="1" customWidth="1"/>
    <col min="1791" max="1791" width="13.6640625" style="1" customWidth="1"/>
    <col min="1792" max="2043" width="9.109375" style="1"/>
    <col min="2044" max="2044" width="55" style="1" customWidth="1"/>
    <col min="2045" max="2045" width="33.33203125" style="1" customWidth="1"/>
    <col min="2046" max="2046" width="16" style="1" customWidth="1"/>
    <col min="2047" max="2047" width="13.6640625" style="1" customWidth="1"/>
    <col min="2048" max="2299" width="9.109375" style="1"/>
    <col min="2300" max="2300" width="55" style="1" customWidth="1"/>
    <col min="2301" max="2301" width="33.33203125" style="1" customWidth="1"/>
    <col min="2302" max="2302" width="16" style="1" customWidth="1"/>
    <col min="2303" max="2303" width="13.6640625" style="1" customWidth="1"/>
    <col min="2304" max="2555" width="9.109375" style="1"/>
    <col min="2556" max="2556" width="55" style="1" customWidth="1"/>
    <col min="2557" max="2557" width="33.33203125" style="1" customWidth="1"/>
    <col min="2558" max="2558" width="16" style="1" customWidth="1"/>
    <col min="2559" max="2559" width="13.6640625" style="1" customWidth="1"/>
    <col min="2560" max="2811" width="9.109375" style="1"/>
    <col min="2812" max="2812" width="55" style="1" customWidth="1"/>
    <col min="2813" max="2813" width="33.33203125" style="1" customWidth="1"/>
    <col min="2814" max="2814" width="16" style="1" customWidth="1"/>
    <col min="2815" max="2815" width="13.6640625" style="1" customWidth="1"/>
    <col min="2816" max="3067" width="9.109375" style="1"/>
    <col min="3068" max="3068" width="55" style="1" customWidth="1"/>
    <col min="3069" max="3069" width="33.33203125" style="1" customWidth="1"/>
    <col min="3070" max="3070" width="16" style="1" customWidth="1"/>
    <col min="3071" max="3071" width="13.6640625" style="1" customWidth="1"/>
    <col min="3072" max="3323" width="9.109375" style="1"/>
    <col min="3324" max="3324" width="55" style="1" customWidth="1"/>
    <col min="3325" max="3325" width="33.33203125" style="1" customWidth="1"/>
    <col min="3326" max="3326" width="16" style="1" customWidth="1"/>
    <col min="3327" max="3327" width="13.6640625" style="1" customWidth="1"/>
    <col min="3328" max="3579" width="9.109375" style="1"/>
    <col min="3580" max="3580" width="55" style="1" customWidth="1"/>
    <col min="3581" max="3581" width="33.33203125" style="1" customWidth="1"/>
    <col min="3582" max="3582" width="16" style="1" customWidth="1"/>
    <col min="3583" max="3583" width="13.6640625" style="1" customWidth="1"/>
    <col min="3584" max="3835" width="9.109375" style="1"/>
    <col min="3836" max="3836" width="55" style="1" customWidth="1"/>
    <col min="3837" max="3837" width="33.33203125" style="1" customWidth="1"/>
    <col min="3838" max="3838" width="16" style="1" customWidth="1"/>
    <col min="3839" max="3839" width="13.6640625" style="1" customWidth="1"/>
    <col min="3840" max="4091" width="9.109375" style="1"/>
    <col min="4092" max="4092" width="55" style="1" customWidth="1"/>
    <col min="4093" max="4093" width="33.33203125" style="1" customWidth="1"/>
    <col min="4094" max="4094" width="16" style="1" customWidth="1"/>
    <col min="4095" max="4095" width="13.6640625" style="1" customWidth="1"/>
    <col min="4096" max="4347" width="9.109375" style="1"/>
    <col min="4348" max="4348" width="55" style="1" customWidth="1"/>
    <col min="4349" max="4349" width="33.33203125" style="1" customWidth="1"/>
    <col min="4350" max="4350" width="16" style="1" customWidth="1"/>
    <col min="4351" max="4351" width="13.6640625" style="1" customWidth="1"/>
    <col min="4352" max="4603" width="9.109375" style="1"/>
    <col min="4604" max="4604" width="55" style="1" customWidth="1"/>
    <col min="4605" max="4605" width="33.33203125" style="1" customWidth="1"/>
    <col min="4606" max="4606" width="16" style="1" customWidth="1"/>
    <col min="4607" max="4607" width="13.6640625" style="1" customWidth="1"/>
    <col min="4608" max="4859" width="9.109375" style="1"/>
    <col min="4860" max="4860" width="55" style="1" customWidth="1"/>
    <col min="4861" max="4861" width="33.33203125" style="1" customWidth="1"/>
    <col min="4862" max="4862" width="16" style="1" customWidth="1"/>
    <col min="4863" max="4863" width="13.6640625" style="1" customWidth="1"/>
    <col min="4864" max="5115" width="9.109375" style="1"/>
    <col min="5116" max="5116" width="55" style="1" customWidth="1"/>
    <col min="5117" max="5117" width="33.33203125" style="1" customWidth="1"/>
    <col min="5118" max="5118" width="16" style="1" customWidth="1"/>
    <col min="5119" max="5119" width="13.6640625" style="1" customWidth="1"/>
    <col min="5120" max="5371" width="9.109375" style="1"/>
    <col min="5372" max="5372" width="55" style="1" customWidth="1"/>
    <col min="5373" max="5373" width="33.33203125" style="1" customWidth="1"/>
    <col min="5374" max="5374" width="16" style="1" customWidth="1"/>
    <col min="5375" max="5375" width="13.6640625" style="1" customWidth="1"/>
    <col min="5376" max="5627" width="9.109375" style="1"/>
    <col min="5628" max="5628" width="55" style="1" customWidth="1"/>
    <col min="5629" max="5629" width="33.33203125" style="1" customWidth="1"/>
    <col min="5630" max="5630" width="16" style="1" customWidth="1"/>
    <col min="5631" max="5631" width="13.6640625" style="1" customWidth="1"/>
    <col min="5632" max="5883" width="9.109375" style="1"/>
    <col min="5884" max="5884" width="55" style="1" customWidth="1"/>
    <col min="5885" max="5885" width="33.33203125" style="1" customWidth="1"/>
    <col min="5886" max="5886" width="16" style="1" customWidth="1"/>
    <col min="5887" max="5887" width="13.6640625" style="1" customWidth="1"/>
    <col min="5888" max="6139" width="9.109375" style="1"/>
    <col min="6140" max="6140" width="55" style="1" customWidth="1"/>
    <col min="6141" max="6141" width="33.33203125" style="1" customWidth="1"/>
    <col min="6142" max="6142" width="16" style="1" customWidth="1"/>
    <col min="6143" max="6143" width="13.6640625" style="1" customWidth="1"/>
    <col min="6144" max="6395" width="9.109375" style="1"/>
    <col min="6396" max="6396" width="55" style="1" customWidth="1"/>
    <col min="6397" max="6397" width="33.33203125" style="1" customWidth="1"/>
    <col min="6398" max="6398" width="16" style="1" customWidth="1"/>
    <col min="6399" max="6399" width="13.6640625" style="1" customWidth="1"/>
    <col min="6400" max="6651" width="9.109375" style="1"/>
    <col min="6652" max="6652" width="55" style="1" customWidth="1"/>
    <col min="6653" max="6653" width="33.33203125" style="1" customWidth="1"/>
    <col min="6654" max="6654" width="16" style="1" customWidth="1"/>
    <col min="6655" max="6655" width="13.6640625" style="1" customWidth="1"/>
    <col min="6656" max="6907" width="9.109375" style="1"/>
    <col min="6908" max="6908" width="55" style="1" customWidth="1"/>
    <col min="6909" max="6909" width="33.33203125" style="1" customWidth="1"/>
    <col min="6910" max="6910" width="16" style="1" customWidth="1"/>
    <col min="6911" max="6911" width="13.6640625" style="1" customWidth="1"/>
    <col min="6912" max="7163" width="9.109375" style="1"/>
    <col min="7164" max="7164" width="55" style="1" customWidth="1"/>
    <col min="7165" max="7165" width="33.33203125" style="1" customWidth="1"/>
    <col min="7166" max="7166" width="16" style="1" customWidth="1"/>
    <col min="7167" max="7167" width="13.6640625" style="1" customWidth="1"/>
    <col min="7168" max="7419" width="9.109375" style="1"/>
    <col min="7420" max="7420" width="55" style="1" customWidth="1"/>
    <col min="7421" max="7421" width="33.33203125" style="1" customWidth="1"/>
    <col min="7422" max="7422" width="16" style="1" customWidth="1"/>
    <col min="7423" max="7423" width="13.6640625" style="1" customWidth="1"/>
    <col min="7424" max="7675" width="9.109375" style="1"/>
    <col min="7676" max="7676" width="55" style="1" customWidth="1"/>
    <col min="7677" max="7677" width="33.33203125" style="1" customWidth="1"/>
    <col min="7678" max="7678" width="16" style="1" customWidth="1"/>
    <col min="7679" max="7679" width="13.6640625" style="1" customWidth="1"/>
    <col min="7680" max="7931" width="9.109375" style="1"/>
    <col min="7932" max="7932" width="55" style="1" customWidth="1"/>
    <col min="7933" max="7933" width="33.33203125" style="1" customWidth="1"/>
    <col min="7934" max="7934" width="16" style="1" customWidth="1"/>
    <col min="7935" max="7935" width="13.6640625" style="1" customWidth="1"/>
    <col min="7936" max="8187" width="9.109375" style="1"/>
    <col min="8188" max="8188" width="55" style="1" customWidth="1"/>
    <col min="8189" max="8189" width="33.33203125" style="1" customWidth="1"/>
    <col min="8190" max="8190" width="16" style="1" customWidth="1"/>
    <col min="8191" max="8191" width="13.6640625" style="1" customWidth="1"/>
    <col min="8192" max="8443" width="9.109375" style="1"/>
    <col min="8444" max="8444" width="55" style="1" customWidth="1"/>
    <col min="8445" max="8445" width="33.33203125" style="1" customWidth="1"/>
    <col min="8446" max="8446" width="16" style="1" customWidth="1"/>
    <col min="8447" max="8447" width="13.6640625" style="1" customWidth="1"/>
    <col min="8448" max="8699" width="9.109375" style="1"/>
    <col min="8700" max="8700" width="55" style="1" customWidth="1"/>
    <col min="8701" max="8701" width="33.33203125" style="1" customWidth="1"/>
    <col min="8702" max="8702" width="16" style="1" customWidth="1"/>
    <col min="8703" max="8703" width="13.6640625" style="1" customWidth="1"/>
    <col min="8704" max="8955" width="9.109375" style="1"/>
    <col min="8956" max="8956" width="55" style="1" customWidth="1"/>
    <col min="8957" max="8957" width="33.33203125" style="1" customWidth="1"/>
    <col min="8958" max="8958" width="16" style="1" customWidth="1"/>
    <col min="8959" max="8959" width="13.6640625" style="1" customWidth="1"/>
    <col min="8960" max="9211" width="9.109375" style="1"/>
    <col min="9212" max="9212" width="55" style="1" customWidth="1"/>
    <col min="9213" max="9213" width="33.33203125" style="1" customWidth="1"/>
    <col min="9214" max="9214" width="16" style="1" customWidth="1"/>
    <col min="9215" max="9215" width="13.6640625" style="1" customWidth="1"/>
    <col min="9216" max="9467" width="9.109375" style="1"/>
    <col min="9468" max="9468" width="55" style="1" customWidth="1"/>
    <col min="9469" max="9469" width="33.33203125" style="1" customWidth="1"/>
    <col min="9470" max="9470" width="16" style="1" customWidth="1"/>
    <col min="9471" max="9471" width="13.6640625" style="1" customWidth="1"/>
    <col min="9472" max="9723" width="9.109375" style="1"/>
    <col min="9724" max="9724" width="55" style="1" customWidth="1"/>
    <col min="9725" max="9725" width="33.33203125" style="1" customWidth="1"/>
    <col min="9726" max="9726" width="16" style="1" customWidth="1"/>
    <col min="9727" max="9727" width="13.6640625" style="1" customWidth="1"/>
    <col min="9728" max="9979" width="9.109375" style="1"/>
    <col min="9980" max="9980" width="55" style="1" customWidth="1"/>
    <col min="9981" max="9981" width="33.33203125" style="1" customWidth="1"/>
    <col min="9982" max="9982" width="16" style="1" customWidth="1"/>
    <col min="9983" max="9983" width="13.6640625" style="1" customWidth="1"/>
    <col min="9984" max="10235" width="9.109375" style="1"/>
    <col min="10236" max="10236" width="55" style="1" customWidth="1"/>
    <col min="10237" max="10237" width="33.33203125" style="1" customWidth="1"/>
    <col min="10238" max="10238" width="16" style="1" customWidth="1"/>
    <col min="10239" max="10239" width="13.6640625" style="1" customWidth="1"/>
    <col min="10240" max="10491" width="9.109375" style="1"/>
    <col min="10492" max="10492" width="55" style="1" customWidth="1"/>
    <col min="10493" max="10493" width="33.33203125" style="1" customWidth="1"/>
    <col min="10494" max="10494" width="16" style="1" customWidth="1"/>
    <col min="10495" max="10495" width="13.6640625" style="1" customWidth="1"/>
    <col min="10496" max="10747" width="9.109375" style="1"/>
    <col min="10748" max="10748" width="55" style="1" customWidth="1"/>
    <col min="10749" max="10749" width="33.33203125" style="1" customWidth="1"/>
    <col min="10750" max="10750" width="16" style="1" customWidth="1"/>
    <col min="10751" max="10751" width="13.6640625" style="1" customWidth="1"/>
    <col min="10752" max="11003" width="9.109375" style="1"/>
    <col min="11004" max="11004" width="55" style="1" customWidth="1"/>
    <col min="11005" max="11005" width="33.33203125" style="1" customWidth="1"/>
    <col min="11006" max="11006" width="16" style="1" customWidth="1"/>
    <col min="11007" max="11007" width="13.6640625" style="1" customWidth="1"/>
    <col min="11008" max="11259" width="9.109375" style="1"/>
    <col min="11260" max="11260" width="55" style="1" customWidth="1"/>
    <col min="11261" max="11261" width="33.33203125" style="1" customWidth="1"/>
    <col min="11262" max="11262" width="16" style="1" customWidth="1"/>
    <col min="11263" max="11263" width="13.6640625" style="1" customWidth="1"/>
    <col min="11264" max="11515" width="9.109375" style="1"/>
    <col min="11516" max="11516" width="55" style="1" customWidth="1"/>
    <col min="11517" max="11517" width="33.33203125" style="1" customWidth="1"/>
    <col min="11518" max="11518" width="16" style="1" customWidth="1"/>
    <col min="11519" max="11519" width="13.6640625" style="1" customWidth="1"/>
    <col min="11520" max="11771" width="9.109375" style="1"/>
    <col min="11772" max="11772" width="55" style="1" customWidth="1"/>
    <col min="11773" max="11773" width="33.33203125" style="1" customWidth="1"/>
    <col min="11774" max="11774" width="16" style="1" customWidth="1"/>
    <col min="11775" max="11775" width="13.6640625" style="1" customWidth="1"/>
    <col min="11776" max="12027" width="9.109375" style="1"/>
    <col min="12028" max="12028" width="55" style="1" customWidth="1"/>
    <col min="12029" max="12029" width="33.33203125" style="1" customWidth="1"/>
    <col min="12030" max="12030" width="16" style="1" customWidth="1"/>
    <col min="12031" max="12031" width="13.6640625" style="1" customWidth="1"/>
    <col min="12032" max="12283" width="9.109375" style="1"/>
    <col min="12284" max="12284" width="55" style="1" customWidth="1"/>
    <col min="12285" max="12285" width="33.33203125" style="1" customWidth="1"/>
    <col min="12286" max="12286" width="16" style="1" customWidth="1"/>
    <col min="12287" max="12287" width="13.6640625" style="1" customWidth="1"/>
    <col min="12288" max="12539" width="9.109375" style="1"/>
    <col min="12540" max="12540" width="55" style="1" customWidth="1"/>
    <col min="12541" max="12541" width="33.33203125" style="1" customWidth="1"/>
    <col min="12542" max="12542" width="16" style="1" customWidth="1"/>
    <col min="12543" max="12543" width="13.6640625" style="1" customWidth="1"/>
    <col min="12544" max="12795" width="9.109375" style="1"/>
    <col min="12796" max="12796" width="55" style="1" customWidth="1"/>
    <col min="12797" max="12797" width="33.33203125" style="1" customWidth="1"/>
    <col min="12798" max="12798" width="16" style="1" customWidth="1"/>
    <col min="12799" max="12799" width="13.6640625" style="1" customWidth="1"/>
    <col min="12800" max="13051" width="9.109375" style="1"/>
    <col min="13052" max="13052" width="55" style="1" customWidth="1"/>
    <col min="13053" max="13053" width="33.33203125" style="1" customWidth="1"/>
    <col min="13054" max="13054" width="16" style="1" customWidth="1"/>
    <col min="13055" max="13055" width="13.6640625" style="1" customWidth="1"/>
    <col min="13056" max="13307" width="9.109375" style="1"/>
    <col min="13308" max="13308" width="55" style="1" customWidth="1"/>
    <col min="13309" max="13309" width="33.33203125" style="1" customWidth="1"/>
    <col min="13310" max="13310" width="16" style="1" customWidth="1"/>
    <col min="13311" max="13311" width="13.6640625" style="1" customWidth="1"/>
    <col min="13312" max="13563" width="9.109375" style="1"/>
    <col min="13564" max="13564" width="55" style="1" customWidth="1"/>
    <col min="13565" max="13565" width="33.33203125" style="1" customWidth="1"/>
    <col min="13566" max="13566" width="16" style="1" customWidth="1"/>
    <col min="13567" max="13567" width="13.6640625" style="1" customWidth="1"/>
    <col min="13568" max="13819" width="9.109375" style="1"/>
    <col min="13820" max="13820" width="55" style="1" customWidth="1"/>
    <col min="13821" max="13821" width="33.33203125" style="1" customWidth="1"/>
    <col min="13822" max="13822" width="16" style="1" customWidth="1"/>
    <col min="13823" max="13823" width="13.6640625" style="1" customWidth="1"/>
    <col min="13824" max="14075" width="9.109375" style="1"/>
    <col min="14076" max="14076" width="55" style="1" customWidth="1"/>
    <col min="14077" max="14077" width="33.33203125" style="1" customWidth="1"/>
    <col min="14078" max="14078" width="16" style="1" customWidth="1"/>
    <col min="14079" max="14079" width="13.6640625" style="1" customWidth="1"/>
    <col min="14080" max="14331" width="9.109375" style="1"/>
    <col min="14332" max="14332" width="55" style="1" customWidth="1"/>
    <col min="14333" max="14333" width="33.33203125" style="1" customWidth="1"/>
    <col min="14334" max="14334" width="16" style="1" customWidth="1"/>
    <col min="14335" max="14335" width="13.6640625" style="1" customWidth="1"/>
    <col min="14336" max="14587" width="9.109375" style="1"/>
    <col min="14588" max="14588" width="55" style="1" customWidth="1"/>
    <col min="14589" max="14589" width="33.33203125" style="1" customWidth="1"/>
    <col min="14590" max="14590" width="16" style="1" customWidth="1"/>
    <col min="14591" max="14591" width="13.6640625" style="1" customWidth="1"/>
    <col min="14592" max="14843" width="9.109375" style="1"/>
    <col min="14844" max="14844" width="55" style="1" customWidth="1"/>
    <col min="14845" max="14845" width="33.33203125" style="1" customWidth="1"/>
    <col min="14846" max="14846" width="16" style="1" customWidth="1"/>
    <col min="14847" max="14847" width="13.6640625" style="1" customWidth="1"/>
    <col min="14848" max="15099" width="9.109375" style="1"/>
    <col min="15100" max="15100" width="55" style="1" customWidth="1"/>
    <col min="15101" max="15101" width="33.33203125" style="1" customWidth="1"/>
    <col min="15102" max="15102" width="16" style="1" customWidth="1"/>
    <col min="15103" max="15103" width="13.6640625" style="1" customWidth="1"/>
    <col min="15104" max="15355" width="9.109375" style="1"/>
    <col min="15356" max="15356" width="55" style="1" customWidth="1"/>
    <col min="15357" max="15357" width="33.33203125" style="1" customWidth="1"/>
    <col min="15358" max="15358" width="16" style="1" customWidth="1"/>
    <col min="15359" max="15359" width="13.6640625" style="1" customWidth="1"/>
    <col min="15360" max="15611" width="9.109375" style="1"/>
    <col min="15612" max="15612" width="55" style="1" customWidth="1"/>
    <col min="15613" max="15613" width="33.33203125" style="1" customWidth="1"/>
    <col min="15614" max="15614" width="16" style="1" customWidth="1"/>
    <col min="15615" max="15615" width="13.6640625" style="1" customWidth="1"/>
    <col min="15616" max="15867" width="9.109375" style="1"/>
    <col min="15868" max="15868" width="55" style="1" customWidth="1"/>
    <col min="15869" max="15869" width="33.33203125" style="1" customWidth="1"/>
    <col min="15870" max="15870" width="16" style="1" customWidth="1"/>
    <col min="15871" max="15871" width="13.6640625" style="1" customWidth="1"/>
    <col min="15872" max="16123" width="9.109375" style="1"/>
    <col min="16124" max="16124" width="55" style="1" customWidth="1"/>
    <col min="16125" max="16125" width="33.33203125" style="1" customWidth="1"/>
    <col min="16126" max="16126" width="16" style="1" customWidth="1"/>
    <col min="16127" max="16127" width="13.6640625" style="1" customWidth="1"/>
    <col min="16128" max="16384" width="9.109375" style="1"/>
  </cols>
  <sheetData>
    <row r="1" spans="1:4" ht="13.8">
      <c r="B1" s="222"/>
      <c r="C1" s="341"/>
      <c r="D1" s="341"/>
    </row>
    <row r="2" spans="1:4" ht="13.8">
      <c r="B2" s="222"/>
      <c r="C2" s="341"/>
      <c r="D2" s="341"/>
    </row>
    <row r="3" spans="1:4" ht="60.75" customHeight="1">
      <c r="B3" s="222"/>
      <c r="C3" s="342"/>
      <c r="D3" s="342"/>
    </row>
    <row r="4" spans="1:4" ht="13.8">
      <c r="B4" s="222"/>
      <c r="C4" s="128"/>
      <c r="D4" s="251"/>
    </row>
    <row r="5" spans="1:4" ht="13.8">
      <c r="B5" s="222"/>
      <c r="C5" s="128"/>
      <c r="D5" s="251"/>
    </row>
    <row r="6" spans="1:4" ht="13.8">
      <c r="B6" s="222"/>
      <c r="C6" s="128" t="s">
        <v>744</v>
      </c>
      <c r="D6" s="251"/>
    </row>
    <row r="7" spans="1:4" ht="13.8">
      <c r="B7" s="222"/>
      <c r="C7" s="128" t="s">
        <v>738</v>
      </c>
      <c r="D7" s="251"/>
    </row>
    <row r="8" spans="1:4" ht="13.8">
      <c r="B8" s="222"/>
      <c r="C8" s="128" t="s">
        <v>739</v>
      </c>
      <c r="D8" s="251"/>
    </row>
    <row r="9" spans="1:4" ht="13.8">
      <c r="B9" s="222"/>
      <c r="C9" s="128" t="s">
        <v>740</v>
      </c>
      <c r="D9" s="251"/>
    </row>
    <row r="10" spans="1:4" ht="13.8">
      <c r="B10" s="222"/>
      <c r="C10" s="128" t="s">
        <v>741</v>
      </c>
      <c r="D10" s="251"/>
    </row>
    <row r="11" spans="1:4" ht="24.75" customHeight="1">
      <c r="B11" s="222"/>
      <c r="C11" s="292" t="s">
        <v>752</v>
      </c>
      <c r="D11" s="251"/>
    </row>
    <row r="12" spans="1:4" ht="13.8">
      <c r="B12" s="222"/>
    </row>
    <row r="13" spans="1:4" ht="40.950000000000003" customHeight="1">
      <c r="A13" s="343" t="s">
        <v>734</v>
      </c>
      <c r="B13" s="343"/>
      <c r="C13" s="343"/>
      <c r="D13" s="343"/>
    </row>
    <row r="14" spans="1:4" ht="13.8">
      <c r="B14" s="350"/>
      <c r="C14" s="350"/>
      <c r="D14" s="246" t="s">
        <v>668</v>
      </c>
    </row>
    <row r="15" spans="1:4" ht="15" customHeight="1">
      <c r="A15" s="346" t="s">
        <v>1</v>
      </c>
      <c r="B15" s="346" t="s">
        <v>152</v>
      </c>
      <c r="C15" s="348" t="s">
        <v>735</v>
      </c>
      <c r="D15" s="348" t="s">
        <v>736</v>
      </c>
    </row>
    <row r="16" spans="1:4" ht="9.75" customHeight="1">
      <c r="A16" s="347"/>
      <c r="B16" s="347"/>
      <c r="C16" s="349"/>
      <c r="D16" s="349"/>
    </row>
    <row r="17" spans="1:4" ht="15.6">
      <c r="A17" s="247" t="s">
        <v>688</v>
      </c>
      <c r="B17" s="248" t="s">
        <v>689</v>
      </c>
      <c r="C17" s="249">
        <f>C18+C21+C26+C35</f>
        <v>6373.1431999999995</v>
      </c>
      <c r="D17" s="249">
        <f>D18+D21+D26</f>
        <v>0</v>
      </c>
    </row>
    <row r="18" spans="1:4" ht="31.2">
      <c r="A18" s="224" t="s">
        <v>690</v>
      </c>
      <c r="B18" s="225" t="s">
        <v>691</v>
      </c>
      <c r="C18" s="226">
        <f>C19</f>
        <v>8096.0502399999996</v>
      </c>
      <c r="D18" s="226">
        <f>D19</f>
        <v>3445.8140800000001</v>
      </c>
    </row>
    <row r="19" spans="1:4" ht="31.2">
      <c r="A19" s="227" t="s">
        <v>692</v>
      </c>
      <c r="B19" s="228" t="s">
        <v>693</v>
      </c>
      <c r="C19" s="229">
        <f>C20</f>
        <v>8096.0502399999996</v>
      </c>
      <c r="D19" s="229">
        <f>D20</f>
        <v>3445.8140800000001</v>
      </c>
    </row>
    <row r="20" spans="1:4" ht="31.2">
      <c r="A20" s="230" t="s">
        <v>694</v>
      </c>
      <c r="B20" s="228" t="s">
        <v>695</v>
      </c>
      <c r="C20" s="229">
        <v>8096.0502399999996</v>
      </c>
      <c r="D20" s="229">
        <v>3445.8140800000001</v>
      </c>
    </row>
    <row r="21" spans="1:4" ht="31.2">
      <c r="A21" s="224" t="s">
        <v>696</v>
      </c>
      <c r="B21" s="225" t="s">
        <v>697</v>
      </c>
      <c r="C21" s="226">
        <f>C22+C24</f>
        <v>-1722.9070400000001</v>
      </c>
      <c r="D21" s="226">
        <f>D22+D24</f>
        <v>-3445.8140800000001</v>
      </c>
    </row>
    <row r="22" spans="1:4" ht="31.2">
      <c r="A22" s="230" t="s">
        <v>698</v>
      </c>
      <c r="B22" s="231" t="s">
        <v>699</v>
      </c>
      <c r="C22" s="229">
        <v>0</v>
      </c>
      <c r="D22" s="229">
        <v>0</v>
      </c>
    </row>
    <row r="23" spans="1:4" ht="46.8">
      <c r="A23" s="230" t="s">
        <v>700</v>
      </c>
      <c r="B23" s="231" t="s">
        <v>701</v>
      </c>
      <c r="C23" s="229">
        <v>0</v>
      </c>
      <c r="D23" s="229">
        <v>0</v>
      </c>
    </row>
    <row r="24" spans="1:4" ht="46.8">
      <c r="A24" s="227" t="s">
        <v>702</v>
      </c>
      <c r="B24" s="228" t="s">
        <v>703</v>
      </c>
      <c r="C24" s="232">
        <f>C25</f>
        <v>-1722.9070400000001</v>
      </c>
      <c r="D24" s="232">
        <f>D25</f>
        <v>-3445.8140800000001</v>
      </c>
    </row>
    <row r="25" spans="1:4" ht="46.8">
      <c r="A25" s="227" t="s">
        <v>704</v>
      </c>
      <c r="B25" s="228" t="s">
        <v>705</v>
      </c>
      <c r="C25" s="232">
        <v>-1722.9070400000001</v>
      </c>
      <c r="D25" s="232">
        <v>-3445.8140800000001</v>
      </c>
    </row>
    <row r="26" spans="1:4" ht="31.2">
      <c r="A26" s="224" t="s">
        <v>706</v>
      </c>
      <c r="B26" s="225" t="s">
        <v>707</v>
      </c>
      <c r="C26" s="233">
        <f>C27+C31</f>
        <v>0</v>
      </c>
      <c r="D26" s="233">
        <f>D27+D31</f>
        <v>0</v>
      </c>
    </row>
    <row r="27" spans="1:4" ht="15.6">
      <c r="A27" s="227" t="s">
        <v>708</v>
      </c>
      <c r="B27" s="228" t="s">
        <v>709</v>
      </c>
      <c r="C27" s="232">
        <f t="shared" ref="C27:D29" si="0">C28</f>
        <v>-959355.06703999999</v>
      </c>
      <c r="D27" s="232">
        <f t="shared" si="0"/>
        <v>-932436.05788000009</v>
      </c>
    </row>
    <row r="28" spans="1:4" ht="15.6">
      <c r="A28" s="227" t="s">
        <v>710</v>
      </c>
      <c r="B28" s="228" t="s">
        <v>711</v>
      </c>
      <c r="C28" s="229">
        <f t="shared" si="0"/>
        <v>-959355.06703999999</v>
      </c>
      <c r="D28" s="229">
        <f t="shared" si="0"/>
        <v>-932436.05788000009</v>
      </c>
    </row>
    <row r="29" spans="1:4" ht="15.6">
      <c r="A29" s="227" t="s">
        <v>712</v>
      </c>
      <c r="B29" s="228" t="s">
        <v>713</v>
      </c>
      <c r="C29" s="229">
        <f t="shared" si="0"/>
        <v>-959355.06703999999</v>
      </c>
      <c r="D29" s="229">
        <f t="shared" si="0"/>
        <v>-932436.05788000009</v>
      </c>
    </row>
    <row r="30" spans="1:4" ht="31.2">
      <c r="A30" s="227" t="s">
        <v>714</v>
      </c>
      <c r="B30" s="228" t="s">
        <v>715</v>
      </c>
      <c r="C30" s="229">
        <f>-951259.0168-8096.05024</f>
        <v>-959355.06703999999</v>
      </c>
      <c r="D30" s="229">
        <f>-928990.2438-3445.81408</f>
        <v>-932436.05788000009</v>
      </c>
    </row>
    <row r="31" spans="1:4" ht="15.6">
      <c r="A31" s="227" t="s">
        <v>716</v>
      </c>
      <c r="B31" s="228" t="s">
        <v>717</v>
      </c>
      <c r="C31" s="229">
        <f t="shared" ref="C31:D33" si="1">C32</f>
        <v>959355.06703999999</v>
      </c>
      <c r="D31" s="229">
        <f t="shared" si="1"/>
        <v>932436.05788000009</v>
      </c>
    </row>
    <row r="32" spans="1:4" ht="15.6">
      <c r="A32" s="234" t="s">
        <v>718</v>
      </c>
      <c r="B32" s="235" t="s">
        <v>719</v>
      </c>
      <c r="C32" s="236">
        <f t="shared" si="1"/>
        <v>959355.06703999999</v>
      </c>
      <c r="D32" s="236">
        <f t="shared" si="1"/>
        <v>932436.05788000009</v>
      </c>
    </row>
    <row r="33" spans="1:4" ht="15.6">
      <c r="A33" s="234" t="s">
        <v>720</v>
      </c>
      <c r="B33" s="237" t="s">
        <v>721</v>
      </c>
      <c r="C33" s="294">
        <f t="shared" si="1"/>
        <v>959355.06703999999</v>
      </c>
      <c r="D33" s="294">
        <f t="shared" si="1"/>
        <v>932436.05788000009</v>
      </c>
    </row>
    <row r="34" spans="1:4" ht="31.2">
      <c r="A34" s="295" t="s">
        <v>722</v>
      </c>
      <c r="B34" s="296" t="s">
        <v>723</v>
      </c>
      <c r="C34" s="238">
        <f>957632.16+1722.90704</f>
        <v>959355.06703999999</v>
      </c>
      <c r="D34" s="238">
        <f>928990.2438+3445.81408</f>
        <v>932436.05788000009</v>
      </c>
    </row>
    <row r="35" spans="1:4" ht="31.2" hidden="1">
      <c r="A35" s="239" t="s">
        <v>724</v>
      </c>
      <c r="B35" s="240" t="s">
        <v>725</v>
      </c>
      <c r="C35" s="241">
        <f>C36</f>
        <v>0</v>
      </c>
      <c r="D35" s="241">
        <v>0</v>
      </c>
    </row>
    <row r="36" spans="1:4" ht="31.2" hidden="1">
      <c r="A36" s="239" t="s">
        <v>726</v>
      </c>
      <c r="B36" s="240" t="s">
        <v>727</v>
      </c>
      <c r="C36" s="241">
        <f>C37</f>
        <v>0</v>
      </c>
      <c r="D36" s="241">
        <v>0</v>
      </c>
    </row>
    <row r="37" spans="1:4" ht="31.2" hidden="1">
      <c r="A37" s="242" t="s">
        <v>728</v>
      </c>
      <c r="B37" s="240" t="s">
        <v>729</v>
      </c>
      <c r="C37" s="241">
        <f>C38</f>
        <v>0</v>
      </c>
      <c r="D37" s="241">
        <v>0</v>
      </c>
    </row>
    <row r="38" spans="1:4" ht="46.8" hidden="1">
      <c r="A38" s="242" t="s">
        <v>730</v>
      </c>
      <c r="B38" s="240" t="s">
        <v>731</v>
      </c>
      <c r="C38" s="241">
        <f>C39</f>
        <v>0</v>
      </c>
      <c r="D38" s="241">
        <v>0</v>
      </c>
    </row>
    <row r="39" spans="1:4" ht="46.8" hidden="1">
      <c r="A39" s="242" t="s">
        <v>732</v>
      </c>
      <c r="B39" s="240" t="s">
        <v>733</v>
      </c>
      <c r="C39" s="241">
        <v>0</v>
      </c>
      <c r="D39" s="241">
        <v>0</v>
      </c>
    </row>
    <row r="40" spans="1:4" ht="18" customHeight="1"/>
    <row r="41" spans="1:4" ht="18" customHeight="1"/>
    <row r="42" spans="1:4" ht="18" customHeight="1"/>
    <row r="43" spans="1:4" ht="15.6">
      <c r="A43" s="243" t="s">
        <v>2</v>
      </c>
      <c r="D43" s="244" t="s">
        <v>0</v>
      </c>
    </row>
  </sheetData>
  <mergeCells count="9">
    <mergeCell ref="A15:A16"/>
    <mergeCell ref="B15:B16"/>
    <mergeCell ref="C15:C16"/>
    <mergeCell ref="D15:D16"/>
    <mergeCell ref="C1:D1"/>
    <mergeCell ref="C2:D2"/>
    <mergeCell ref="C3:D3"/>
    <mergeCell ref="A13:D13"/>
    <mergeCell ref="B14:C14"/>
  </mergeCells>
  <pageMargins left="0.78740157480314965" right="0.39370078740157483" top="0.78740157480314965" bottom="0.39370078740157483" header="0.51181102362204722" footer="0"/>
  <pageSetup paperSize="9" scale="60" orientation="portrait" r:id="rId1"/>
  <headerFooter differentFirst="1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5:G127"/>
  <sheetViews>
    <sheetView view="pageBreakPreview" zoomScale="60" workbookViewId="0">
      <selection activeCell="A77" sqref="A77"/>
    </sheetView>
  </sheetViews>
  <sheetFormatPr defaultColWidth="9.109375" defaultRowHeight="13.2"/>
  <cols>
    <col min="1" max="1" width="67.33203125" style="103" customWidth="1"/>
    <col min="2" max="2" width="29.44140625" style="1" customWidth="1"/>
    <col min="3" max="4" width="16.6640625" style="4" customWidth="1"/>
    <col min="5" max="5" width="9.109375" style="1"/>
    <col min="6" max="6" width="11.109375" style="1" bestFit="1" customWidth="1"/>
    <col min="7" max="7" width="12.109375" style="1" bestFit="1" customWidth="1"/>
    <col min="8" max="256" width="9.109375" style="1"/>
    <col min="257" max="257" width="67.33203125" style="1" customWidth="1"/>
    <col min="258" max="258" width="29.44140625" style="1" customWidth="1"/>
    <col min="259" max="260" width="16.6640625" style="1" customWidth="1"/>
    <col min="261" max="512" width="9.109375" style="1"/>
    <col min="513" max="513" width="67.33203125" style="1" customWidth="1"/>
    <col min="514" max="514" width="29.44140625" style="1" customWidth="1"/>
    <col min="515" max="516" width="16.6640625" style="1" customWidth="1"/>
    <col min="517" max="768" width="9.109375" style="1"/>
    <col min="769" max="769" width="67.33203125" style="1" customWidth="1"/>
    <col min="770" max="770" width="29.44140625" style="1" customWidth="1"/>
    <col min="771" max="772" width="16.6640625" style="1" customWidth="1"/>
    <col min="773" max="1024" width="9.109375" style="1"/>
    <col min="1025" max="1025" width="67.33203125" style="1" customWidth="1"/>
    <col min="1026" max="1026" width="29.44140625" style="1" customWidth="1"/>
    <col min="1027" max="1028" width="16.6640625" style="1" customWidth="1"/>
    <col min="1029" max="1280" width="9.109375" style="1"/>
    <col min="1281" max="1281" width="67.33203125" style="1" customWidth="1"/>
    <col min="1282" max="1282" width="29.44140625" style="1" customWidth="1"/>
    <col min="1283" max="1284" width="16.6640625" style="1" customWidth="1"/>
    <col min="1285" max="1536" width="9.109375" style="1"/>
    <col min="1537" max="1537" width="67.33203125" style="1" customWidth="1"/>
    <col min="1538" max="1538" width="29.44140625" style="1" customWidth="1"/>
    <col min="1539" max="1540" width="16.6640625" style="1" customWidth="1"/>
    <col min="1541" max="1792" width="9.109375" style="1"/>
    <col min="1793" max="1793" width="67.33203125" style="1" customWidth="1"/>
    <col min="1794" max="1794" width="29.44140625" style="1" customWidth="1"/>
    <col min="1795" max="1796" width="16.6640625" style="1" customWidth="1"/>
    <col min="1797" max="2048" width="9.109375" style="1"/>
    <col min="2049" max="2049" width="67.33203125" style="1" customWidth="1"/>
    <col min="2050" max="2050" width="29.44140625" style="1" customWidth="1"/>
    <col min="2051" max="2052" width="16.6640625" style="1" customWidth="1"/>
    <col min="2053" max="2304" width="9.109375" style="1"/>
    <col min="2305" max="2305" width="67.33203125" style="1" customWidth="1"/>
    <col min="2306" max="2306" width="29.44140625" style="1" customWidth="1"/>
    <col min="2307" max="2308" width="16.6640625" style="1" customWidth="1"/>
    <col min="2309" max="2560" width="9.109375" style="1"/>
    <col min="2561" max="2561" width="67.33203125" style="1" customWidth="1"/>
    <col min="2562" max="2562" width="29.44140625" style="1" customWidth="1"/>
    <col min="2563" max="2564" width="16.6640625" style="1" customWidth="1"/>
    <col min="2565" max="2816" width="9.109375" style="1"/>
    <col min="2817" max="2817" width="67.33203125" style="1" customWidth="1"/>
    <col min="2818" max="2818" width="29.44140625" style="1" customWidth="1"/>
    <col min="2819" max="2820" width="16.6640625" style="1" customWidth="1"/>
    <col min="2821" max="3072" width="9.109375" style="1"/>
    <col min="3073" max="3073" width="67.33203125" style="1" customWidth="1"/>
    <col min="3074" max="3074" width="29.44140625" style="1" customWidth="1"/>
    <col min="3075" max="3076" width="16.6640625" style="1" customWidth="1"/>
    <col min="3077" max="3328" width="9.109375" style="1"/>
    <col min="3329" max="3329" width="67.33203125" style="1" customWidth="1"/>
    <col min="3330" max="3330" width="29.44140625" style="1" customWidth="1"/>
    <col min="3331" max="3332" width="16.6640625" style="1" customWidth="1"/>
    <col min="3333" max="3584" width="9.109375" style="1"/>
    <col min="3585" max="3585" width="67.33203125" style="1" customWidth="1"/>
    <col min="3586" max="3586" width="29.44140625" style="1" customWidth="1"/>
    <col min="3587" max="3588" width="16.6640625" style="1" customWidth="1"/>
    <col min="3589" max="3840" width="9.109375" style="1"/>
    <col min="3841" max="3841" width="67.33203125" style="1" customWidth="1"/>
    <col min="3842" max="3842" width="29.44140625" style="1" customWidth="1"/>
    <col min="3843" max="3844" width="16.6640625" style="1" customWidth="1"/>
    <col min="3845" max="4096" width="9.109375" style="1"/>
    <col min="4097" max="4097" width="67.33203125" style="1" customWidth="1"/>
    <col min="4098" max="4098" width="29.44140625" style="1" customWidth="1"/>
    <col min="4099" max="4100" width="16.6640625" style="1" customWidth="1"/>
    <col min="4101" max="4352" width="9.109375" style="1"/>
    <col min="4353" max="4353" width="67.33203125" style="1" customWidth="1"/>
    <col min="4354" max="4354" width="29.44140625" style="1" customWidth="1"/>
    <col min="4355" max="4356" width="16.6640625" style="1" customWidth="1"/>
    <col min="4357" max="4608" width="9.109375" style="1"/>
    <col min="4609" max="4609" width="67.33203125" style="1" customWidth="1"/>
    <col min="4610" max="4610" width="29.44140625" style="1" customWidth="1"/>
    <col min="4611" max="4612" width="16.6640625" style="1" customWidth="1"/>
    <col min="4613" max="4864" width="9.109375" style="1"/>
    <col min="4865" max="4865" width="67.33203125" style="1" customWidth="1"/>
    <col min="4866" max="4866" width="29.44140625" style="1" customWidth="1"/>
    <col min="4867" max="4868" width="16.6640625" style="1" customWidth="1"/>
    <col min="4869" max="5120" width="9.109375" style="1"/>
    <col min="5121" max="5121" width="67.33203125" style="1" customWidth="1"/>
    <col min="5122" max="5122" width="29.44140625" style="1" customWidth="1"/>
    <col min="5123" max="5124" width="16.6640625" style="1" customWidth="1"/>
    <col min="5125" max="5376" width="9.109375" style="1"/>
    <col min="5377" max="5377" width="67.33203125" style="1" customWidth="1"/>
    <col min="5378" max="5378" width="29.44140625" style="1" customWidth="1"/>
    <col min="5379" max="5380" width="16.6640625" style="1" customWidth="1"/>
    <col min="5381" max="5632" width="9.109375" style="1"/>
    <col min="5633" max="5633" width="67.33203125" style="1" customWidth="1"/>
    <col min="5634" max="5634" width="29.44140625" style="1" customWidth="1"/>
    <col min="5635" max="5636" width="16.6640625" style="1" customWidth="1"/>
    <col min="5637" max="5888" width="9.109375" style="1"/>
    <col min="5889" max="5889" width="67.33203125" style="1" customWidth="1"/>
    <col min="5890" max="5890" width="29.44140625" style="1" customWidth="1"/>
    <col min="5891" max="5892" width="16.6640625" style="1" customWidth="1"/>
    <col min="5893" max="6144" width="9.109375" style="1"/>
    <col min="6145" max="6145" width="67.33203125" style="1" customWidth="1"/>
    <col min="6146" max="6146" width="29.44140625" style="1" customWidth="1"/>
    <col min="6147" max="6148" width="16.6640625" style="1" customWidth="1"/>
    <col min="6149" max="6400" width="9.109375" style="1"/>
    <col min="6401" max="6401" width="67.33203125" style="1" customWidth="1"/>
    <col min="6402" max="6402" width="29.44140625" style="1" customWidth="1"/>
    <col min="6403" max="6404" width="16.6640625" style="1" customWidth="1"/>
    <col min="6405" max="6656" width="9.109375" style="1"/>
    <col min="6657" max="6657" width="67.33203125" style="1" customWidth="1"/>
    <col min="6658" max="6658" width="29.44140625" style="1" customWidth="1"/>
    <col min="6659" max="6660" width="16.6640625" style="1" customWidth="1"/>
    <col min="6661" max="6912" width="9.109375" style="1"/>
    <col min="6913" max="6913" width="67.33203125" style="1" customWidth="1"/>
    <col min="6914" max="6914" width="29.44140625" style="1" customWidth="1"/>
    <col min="6915" max="6916" width="16.6640625" style="1" customWidth="1"/>
    <col min="6917" max="7168" width="9.109375" style="1"/>
    <col min="7169" max="7169" width="67.33203125" style="1" customWidth="1"/>
    <col min="7170" max="7170" width="29.44140625" style="1" customWidth="1"/>
    <col min="7171" max="7172" width="16.6640625" style="1" customWidth="1"/>
    <col min="7173" max="7424" width="9.109375" style="1"/>
    <col min="7425" max="7425" width="67.33203125" style="1" customWidth="1"/>
    <col min="7426" max="7426" width="29.44140625" style="1" customWidth="1"/>
    <col min="7427" max="7428" width="16.6640625" style="1" customWidth="1"/>
    <col min="7429" max="7680" width="9.109375" style="1"/>
    <col min="7681" max="7681" width="67.33203125" style="1" customWidth="1"/>
    <col min="7682" max="7682" width="29.44140625" style="1" customWidth="1"/>
    <col min="7683" max="7684" width="16.6640625" style="1" customWidth="1"/>
    <col min="7685" max="7936" width="9.109375" style="1"/>
    <col min="7937" max="7937" width="67.33203125" style="1" customWidth="1"/>
    <col min="7938" max="7938" width="29.44140625" style="1" customWidth="1"/>
    <col min="7939" max="7940" width="16.6640625" style="1" customWidth="1"/>
    <col min="7941" max="8192" width="9.109375" style="1"/>
    <col min="8193" max="8193" width="67.33203125" style="1" customWidth="1"/>
    <col min="8194" max="8194" width="29.44140625" style="1" customWidth="1"/>
    <col min="8195" max="8196" width="16.6640625" style="1" customWidth="1"/>
    <col min="8197" max="8448" width="9.109375" style="1"/>
    <col min="8449" max="8449" width="67.33203125" style="1" customWidth="1"/>
    <col min="8450" max="8450" width="29.44140625" style="1" customWidth="1"/>
    <col min="8451" max="8452" width="16.6640625" style="1" customWidth="1"/>
    <col min="8453" max="8704" width="9.109375" style="1"/>
    <col min="8705" max="8705" width="67.33203125" style="1" customWidth="1"/>
    <col min="8706" max="8706" width="29.44140625" style="1" customWidth="1"/>
    <col min="8707" max="8708" width="16.6640625" style="1" customWidth="1"/>
    <col min="8709" max="8960" width="9.109375" style="1"/>
    <col min="8961" max="8961" width="67.33203125" style="1" customWidth="1"/>
    <col min="8962" max="8962" width="29.44140625" style="1" customWidth="1"/>
    <col min="8963" max="8964" width="16.6640625" style="1" customWidth="1"/>
    <col min="8965" max="9216" width="9.109375" style="1"/>
    <col min="9217" max="9217" width="67.33203125" style="1" customWidth="1"/>
    <col min="9218" max="9218" width="29.44140625" style="1" customWidth="1"/>
    <col min="9219" max="9220" width="16.6640625" style="1" customWidth="1"/>
    <col min="9221" max="9472" width="9.109375" style="1"/>
    <col min="9473" max="9473" width="67.33203125" style="1" customWidth="1"/>
    <col min="9474" max="9474" width="29.44140625" style="1" customWidth="1"/>
    <col min="9475" max="9476" width="16.6640625" style="1" customWidth="1"/>
    <col min="9477" max="9728" width="9.109375" style="1"/>
    <col min="9729" max="9729" width="67.33203125" style="1" customWidth="1"/>
    <col min="9730" max="9730" width="29.44140625" style="1" customWidth="1"/>
    <col min="9731" max="9732" width="16.6640625" style="1" customWidth="1"/>
    <col min="9733" max="9984" width="9.109375" style="1"/>
    <col min="9985" max="9985" width="67.33203125" style="1" customWidth="1"/>
    <col min="9986" max="9986" width="29.44140625" style="1" customWidth="1"/>
    <col min="9987" max="9988" width="16.6640625" style="1" customWidth="1"/>
    <col min="9989" max="10240" width="9.109375" style="1"/>
    <col min="10241" max="10241" width="67.33203125" style="1" customWidth="1"/>
    <col min="10242" max="10242" width="29.44140625" style="1" customWidth="1"/>
    <col min="10243" max="10244" width="16.6640625" style="1" customWidth="1"/>
    <col min="10245" max="10496" width="9.109375" style="1"/>
    <col min="10497" max="10497" width="67.33203125" style="1" customWidth="1"/>
    <col min="10498" max="10498" width="29.44140625" style="1" customWidth="1"/>
    <col min="10499" max="10500" width="16.6640625" style="1" customWidth="1"/>
    <col min="10501" max="10752" width="9.109375" style="1"/>
    <col min="10753" max="10753" width="67.33203125" style="1" customWidth="1"/>
    <col min="10754" max="10754" width="29.44140625" style="1" customWidth="1"/>
    <col min="10755" max="10756" width="16.6640625" style="1" customWidth="1"/>
    <col min="10757" max="11008" width="9.109375" style="1"/>
    <col min="11009" max="11009" width="67.33203125" style="1" customWidth="1"/>
    <col min="11010" max="11010" width="29.44140625" style="1" customWidth="1"/>
    <col min="11011" max="11012" width="16.6640625" style="1" customWidth="1"/>
    <col min="11013" max="11264" width="9.109375" style="1"/>
    <col min="11265" max="11265" width="67.33203125" style="1" customWidth="1"/>
    <col min="11266" max="11266" width="29.44140625" style="1" customWidth="1"/>
    <col min="11267" max="11268" width="16.6640625" style="1" customWidth="1"/>
    <col min="11269" max="11520" width="9.109375" style="1"/>
    <col min="11521" max="11521" width="67.33203125" style="1" customWidth="1"/>
    <col min="11522" max="11522" width="29.44140625" style="1" customWidth="1"/>
    <col min="11523" max="11524" width="16.6640625" style="1" customWidth="1"/>
    <col min="11525" max="11776" width="9.109375" style="1"/>
    <col min="11777" max="11777" width="67.33203125" style="1" customWidth="1"/>
    <col min="11778" max="11778" width="29.44140625" style="1" customWidth="1"/>
    <col min="11779" max="11780" width="16.6640625" style="1" customWidth="1"/>
    <col min="11781" max="12032" width="9.109375" style="1"/>
    <col min="12033" max="12033" width="67.33203125" style="1" customWidth="1"/>
    <col min="12034" max="12034" width="29.44140625" style="1" customWidth="1"/>
    <col min="12035" max="12036" width="16.6640625" style="1" customWidth="1"/>
    <col min="12037" max="12288" width="9.109375" style="1"/>
    <col min="12289" max="12289" width="67.33203125" style="1" customWidth="1"/>
    <col min="12290" max="12290" width="29.44140625" style="1" customWidth="1"/>
    <col min="12291" max="12292" width="16.6640625" style="1" customWidth="1"/>
    <col min="12293" max="12544" width="9.109375" style="1"/>
    <col min="12545" max="12545" width="67.33203125" style="1" customWidth="1"/>
    <col min="12546" max="12546" width="29.44140625" style="1" customWidth="1"/>
    <col min="12547" max="12548" width="16.6640625" style="1" customWidth="1"/>
    <col min="12549" max="12800" width="9.109375" style="1"/>
    <col min="12801" max="12801" width="67.33203125" style="1" customWidth="1"/>
    <col min="12802" max="12802" width="29.44140625" style="1" customWidth="1"/>
    <col min="12803" max="12804" width="16.6640625" style="1" customWidth="1"/>
    <col min="12805" max="13056" width="9.109375" style="1"/>
    <col min="13057" max="13057" width="67.33203125" style="1" customWidth="1"/>
    <col min="13058" max="13058" width="29.44140625" style="1" customWidth="1"/>
    <col min="13059" max="13060" width="16.6640625" style="1" customWidth="1"/>
    <col min="13061" max="13312" width="9.109375" style="1"/>
    <col min="13313" max="13313" width="67.33203125" style="1" customWidth="1"/>
    <col min="13314" max="13314" width="29.44140625" style="1" customWidth="1"/>
    <col min="13315" max="13316" width="16.6640625" style="1" customWidth="1"/>
    <col min="13317" max="13568" width="9.109375" style="1"/>
    <col min="13569" max="13569" width="67.33203125" style="1" customWidth="1"/>
    <col min="13570" max="13570" width="29.44140625" style="1" customWidth="1"/>
    <col min="13571" max="13572" width="16.6640625" style="1" customWidth="1"/>
    <col min="13573" max="13824" width="9.109375" style="1"/>
    <col min="13825" max="13825" width="67.33203125" style="1" customWidth="1"/>
    <col min="13826" max="13826" width="29.44140625" style="1" customWidth="1"/>
    <col min="13827" max="13828" width="16.6640625" style="1" customWidth="1"/>
    <col min="13829" max="14080" width="9.109375" style="1"/>
    <col min="14081" max="14081" width="67.33203125" style="1" customWidth="1"/>
    <col min="14082" max="14082" width="29.44140625" style="1" customWidth="1"/>
    <col min="14083" max="14084" width="16.6640625" style="1" customWidth="1"/>
    <col min="14085" max="14336" width="9.109375" style="1"/>
    <col min="14337" max="14337" width="67.33203125" style="1" customWidth="1"/>
    <col min="14338" max="14338" width="29.44140625" style="1" customWidth="1"/>
    <col min="14339" max="14340" width="16.6640625" style="1" customWidth="1"/>
    <col min="14341" max="14592" width="9.109375" style="1"/>
    <col min="14593" max="14593" width="67.33203125" style="1" customWidth="1"/>
    <col min="14594" max="14594" width="29.44140625" style="1" customWidth="1"/>
    <col min="14595" max="14596" width="16.6640625" style="1" customWidth="1"/>
    <col min="14597" max="14848" width="9.109375" style="1"/>
    <col min="14849" max="14849" width="67.33203125" style="1" customWidth="1"/>
    <col min="14850" max="14850" width="29.44140625" style="1" customWidth="1"/>
    <col min="14851" max="14852" width="16.6640625" style="1" customWidth="1"/>
    <col min="14853" max="15104" width="9.109375" style="1"/>
    <col min="15105" max="15105" width="67.33203125" style="1" customWidth="1"/>
    <col min="15106" max="15106" width="29.44140625" style="1" customWidth="1"/>
    <col min="15107" max="15108" width="16.6640625" style="1" customWidth="1"/>
    <col min="15109" max="15360" width="9.109375" style="1"/>
    <col min="15361" max="15361" width="67.33203125" style="1" customWidth="1"/>
    <col min="15362" max="15362" width="29.44140625" style="1" customWidth="1"/>
    <col min="15363" max="15364" width="16.6640625" style="1" customWidth="1"/>
    <col min="15365" max="15616" width="9.109375" style="1"/>
    <col min="15617" max="15617" width="67.33203125" style="1" customWidth="1"/>
    <col min="15618" max="15618" width="29.44140625" style="1" customWidth="1"/>
    <col min="15619" max="15620" width="16.6640625" style="1" customWidth="1"/>
    <col min="15621" max="15872" width="9.109375" style="1"/>
    <col min="15873" max="15873" width="67.33203125" style="1" customWidth="1"/>
    <col min="15874" max="15874" width="29.44140625" style="1" customWidth="1"/>
    <col min="15875" max="15876" width="16.6640625" style="1" customWidth="1"/>
    <col min="15877" max="16128" width="9.109375" style="1"/>
    <col min="16129" max="16129" width="67.33203125" style="1" customWidth="1"/>
    <col min="16130" max="16130" width="29.44140625" style="1" customWidth="1"/>
    <col min="16131" max="16132" width="16.6640625" style="1" customWidth="1"/>
    <col min="16133" max="16384" width="9.109375" style="1"/>
  </cols>
  <sheetData>
    <row r="15" spans="1:4" ht="22.5" customHeight="1">
      <c r="A15" s="52"/>
      <c r="B15" s="3"/>
    </row>
    <row r="16" spans="1:4" ht="38.25" customHeight="1">
      <c r="A16" s="297" t="s">
        <v>141</v>
      </c>
      <c r="B16" s="297"/>
      <c r="C16" s="297"/>
      <c r="D16" s="297"/>
    </row>
    <row r="17" spans="1:7" ht="15.6">
      <c r="A17" s="53"/>
      <c r="B17" s="6"/>
      <c r="C17" s="54"/>
      <c r="D17" s="7" t="s">
        <v>3</v>
      </c>
    </row>
    <row r="18" spans="1:7" ht="25.5" customHeight="1">
      <c r="A18" s="301" t="s">
        <v>1</v>
      </c>
      <c r="B18" s="302" t="s">
        <v>4</v>
      </c>
      <c r="C18" s="303" t="s">
        <v>75</v>
      </c>
      <c r="D18" s="303"/>
    </row>
    <row r="19" spans="1:7" ht="23.4" customHeight="1">
      <c r="A19" s="301"/>
      <c r="B19" s="302"/>
      <c r="C19" s="55">
        <v>2020</v>
      </c>
      <c r="D19" s="55">
        <v>2021</v>
      </c>
    </row>
    <row r="20" spans="1:7" ht="13.8">
      <c r="A20" s="10" t="s">
        <v>5</v>
      </c>
      <c r="B20" s="121" t="s">
        <v>6</v>
      </c>
      <c r="C20" s="253">
        <f>C21+C25+C29+C33+C35+C37+C40+C42+C49+C23+C31</f>
        <v>127515.16900000001</v>
      </c>
      <c r="D20" s="253">
        <f>D21+D25+D29+D33+D35+D37+D40+D42+D49+D23+D31</f>
        <v>134354.11599999998</v>
      </c>
      <c r="F20" s="126"/>
      <c r="G20" s="126"/>
    </row>
    <row r="21" spans="1:7" s="12" customFormat="1" ht="13.8">
      <c r="A21" s="10" t="s">
        <v>7</v>
      </c>
      <c r="B21" s="121" t="s">
        <v>8</v>
      </c>
      <c r="C21" s="253">
        <f>C22</f>
        <v>90367.8</v>
      </c>
      <c r="D21" s="253">
        <f>D22</f>
        <v>96422.399999999994</v>
      </c>
    </row>
    <row r="22" spans="1:7" ht="15" customHeight="1">
      <c r="A22" s="124" t="s">
        <v>9</v>
      </c>
      <c r="B22" s="22" t="s">
        <v>10</v>
      </c>
      <c r="C22" s="254">
        <v>90367.8</v>
      </c>
      <c r="D22" s="254">
        <v>96422.399999999994</v>
      </c>
    </row>
    <row r="23" spans="1:7" ht="30" customHeight="1">
      <c r="A23" s="18" t="s">
        <v>11</v>
      </c>
      <c r="B23" s="121" t="s">
        <v>12</v>
      </c>
      <c r="C23" s="253">
        <f>C24</f>
        <v>252.16</v>
      </c>
      <c r="D23" s="253">
        <f>D24</f>
        <v>349.33</v>
      </c>
    </row>
    <row r="24" spans="1:7" s="17" customFormat="1" ht="31.5" customHeight="1">
      <c r="A24" s="16" t="s">
        <v>13</v>
      </c>
      <c r="B24" s="19" t="s">
        <v>14</v>
      </c>
      <c r="C24" s="255">
        <v>252.16</v>
      </c>
      <c r="D24" s="257">
        <v>349.33</v>
      </c>
    </row>
    <row r="25" spans="1:7" ht="18" customHeight="1">
      <c r="A25" s="20" t="s">
        <v>15</v>
      </c>
      <c r="B25" s="121" t="s">
        <v>16</v>
      </c>
      <c r="C25" s="253">
        <f>C26+C27+C28</f>
        <v>9314.2999999999993</v>
      </c>
      <c r="D25" s="253">
        <f>D26+D27+D28</f>
        <v>9686.9</v>
      </c>
    </row>
    <row r="26" spans="1:7" ht="27.75" customHeight="1">
      <c r="A26" s="21" t="s">
        <v>17</v>
      </c>
      <c r="B26" s="22" t="s">
        <v>18</v>
      </c>
      <c r="C26" s="254">
        <v>3934.6</v>
      </c>
      <c r="D26" s="257">
        <v>4091.9</v>
      </c>
    </row>
    <row r="27" spans="1:7" ht="20.25" customHeight="1">
      <c r="A27" s="23" t="s">
        <v>19</v>
      </c>
      <c r="B27" s="24" t="s">
        <v>20</v>
      </c>
      <c r="C27" s="256">
        <v>4660.2</v>
      </c>
      <c r="D27" s="254">
        <v>4846.7</v>
      </c>
    </row>
    <row r="28" spans="1:7" ht="13.8">
      <c r="A28" s="25" t="s">
        <v>21</v>
      </c>
      <c r="B28" s="15" t="s">
        <v>22</v>
      </c>
      <c r="C28" s="257">
        <v>719.5</v>
      </c>
      <c r="D28" s="255">
        <v>748.3</v>
      </c>
    </row>
    <row r="29" spans="1:7" ht="15.75" customHeight="1">
      <c r="A29" s="26" t="s">
        <v>23</v>
      </c>
      <c r="B29" s="121" t="s">
        <v>24</v>
      </c>
      <c r="C29" s="253">
        <f>C30</f>
        <v>75.599999999999994</v>
      </c>
      <c r="D29" s="253">
        <f>D30</f>
        <v>78.599999999999994</v>
      </c>
    </row>
    <row r="30" spans="1:7" ht="33" customHeight="1">
      <c r="A30" s="25" t="s">
        <v>112</v>
      </c>
      <c r="B30" s="27" t="s">
        <v>111</v>
      </c>
      <c r="C30" s="257">
        <v>75.599999999999994</v>
      </c>
      <c r="D30" s="257">
        <v>78.599999999999994</v>
      </c>
    </row>
    <row r="31" spans="1:7" ht="42" customHeight="1">
      <c r="A31" s="30" t="s">
        <v>101</v>
      </c>
      <c r="B31" s="31" t="s">
        <v>102</v>
      </c>
      <c r="C31" s="258">
        <f>C32</f>
        <v>1</v>
      </c>
      <c r="D31" s="258">
        <f>D32</f>
        <v>1</v>
      </c>
    </row>
    <row r="32" spans="1:7" s="12" customFormat="1" ht="30.75" customHeight="1">
      <c r="A32" s="25" t="s">
        <v>114</v>
      </c>
      <c r="B32" s="27" t="s">
        <v>113</v>
      </c>
      <c r="C32" s="257">
        <v>1</v>
      </c>
      <c r="D32" s="254">
        <v>1</v>
      </c>
    </row>
    <row r="33" spans="1:4" s="12" customFormat="1" ht="42.75" customHeight="1">
      <c r="A33" s="26" t="s">
        <v>25</v>
      </c>
      <c r="B33" s="121" t="s">
        <v>26</v>
      </c>
      <c r="C33" s="253">
        <f>C34</f>
        <v>10399.373</v>
      </c>
      <c r="D33" s="253">
        <f>D34</f>
        <v>10755.865</v>
      </c>
    </row>
    <row r="34" spans="1:4" s="12" customFormat="1" ht="76.5" customHeight="1">
      <c r="A34" s="14" t="s">
        <v>27</v>
      </c>
      <c r="B34" s="15" t="s">
        <v>28</v>
      </c>
      <c r="C34" s="254">
        <v>10399.373</v>
      </c>
      <c r="D34" s="254">
        <v>10755.865</v>
      </c>
    </row>
    <row r="35" spans="1:4" s="12" customFormat="1" ht="29.25" customHeight="1">
      <c r="A35" s="30" t="s">
        <v>30</v>
      </c>
      <c r="B35" s="31" t="s">
        <v>31</v>
      </c>
      <c r="C35" s="253">
        <f>C36</f>
        <v>1618.65</v>
      </c>
      <c r="D35" s="253">
        <f>D36</f>
        <v>1618.65</v>
      </c>
    </row>
    <row r="36" spans="1:4" s="12" customFormat="1" ht="19.5" customHeight="1">
      <c r="A36" s="33" t="s">
        <v>32</v>
      </c>
      <c r="B36" s="27" t="s">
        <v>33</v>
      </c>
      <c r="C36" s="254">
        <v>1618.65</v>
      </c>
      <c r="D36" s="254">
        <v>1618.65</v>
      </c>
    </row>
    <row r="37" spans="1:4" s="28" customFormat="1" ht="30.75" customHeight="1">
      <c r="A37" s="26" t="s">
        <v>38</v>
      </c>
      <c r="B37" s="121" t="s">
        <v>39</v>
      </c>
      <c r="C37" s="253">
        <f>C38+C39</f>
        <v>14477.986000000001</v>
      </c>
      <c r="D37" s="253">
        <f>D38+D39</f>
        <v>14423.571</v>
      </c>
    </row>
    <row r="38" spans="1:4" s="28" customFormat="1" ht="15.75" customHeight="1">
      <c r="A38" s="14" t="s">
        <v>109</v>
      </c>
      <c r="B38" s="27" t="s">
        <v>40</v>
      </c>
      <c r="C38" s="254">
        <v>14425.886</v>
      </c>
      <c r="D38" s="257">
        <v>14371.471</v>
      </c>
    </row>
    <row r="39" spans="1:4" s="32" customFormat="1" ht="18" customHeight="1">
      <c r="A39" s="14" t="s">
        <v>110</v>
      </c>
      <c r="B39" s="27" t="s">
        <v>108</v>
      </c>
      <c r="C39" s="254">
        <v>52.1</v>
      </c>
      <c r="D39" s="254">
        <v>52.1</v>
      </c>
    </row>
    <row r="40" spans="1:4" s="28" customFormat="1" ht="30" customHeight="1">
      <c r="A40" s="26" t="s">
        <v>42</v>
      </c>
      <c r="B40" s="121" t="s">
        <v>43</v>
      </c>
      <c r="C40" s="253">
        <f>C41</f>
        <v>537</v>
      </c>
      <c r="D40" s="253">
        <f>D41</f>
        <v>542</v>
      </c>
    </row>
    <row r="41" spans="1:4" s="28" customFormat="1" ht="27.6">
      <c r="A41" s="34" t="s">
        <v>44</v>
      </c>
      <c r="B41" s="15" t="s">
        <v>45</v>
      </c>
      <c r="C41" s="254">
        <v>537</v>
      </c>
      <c r="D41" s="264">
        <v>542</v>
      </c>
    </row>
    <row r="42" spans="1:4" s="12" customFormat="1" ht="17.25" customHeight="1">
      <c r="A42" s="26" t="s">
        <v>47</v>
      </c>
      <c r="B42" s="121" t="s">
        <v>48</v>
      </c>
      <c r="C42" s="253">
        <f>SUM(C43:C48)</f>
        <v>471.3</v>
      </c>
      <c r="D42" s="253">
        <f>SUM(D43:D48)</f>
        <v>475.8</v>
      </c>
    </row>
    <row r="43" spans="1:4" ht="31.5" customHeight="1">
      <c r="A43" s="29" t="s">
        <v>49</v>
      </c>
      <c r="B43" s="15" t="s">
        <v>115</v>
      </c>
      <c r="C43" s="257">
        <v>38</v>
      </c>
      <c r="D43" s="254">
        <v>39.5</v>
      </c>
    </row>
    <row r="44" spans="1:4" ht="75.75" customHeight="1">
      <c r="A44" s="14" t="s">
        <v>50</v>
      </c>
      <c r="B44" s="15" t="s">
        <v>116</v>
      </c>
      <c r="C44" s="254">
        <v>150</v>
      </c>
      <c r="D44" s="257">
        <v>150</v>
      </c>
    </row>
    <row r="45" spans="1:4" ht="44.25" customHeight="1">
      <c r="A45" s="14" t="s">
        <v>51</v>
      </c>
      <c r="B45" s="15" t="s">
        <v>117</v>
      </c>
      <c r="C45" s="257">
        <v>33.299999999999997</v>
      </c>
      <c r="D45" s="257">
        <v>33.299999999999997</v>
      </c>
    </row>
    <row r="46" spans="1:4" ht="16.5" customHeight="1">
      <c r="A46" s="123" t="s">
        <v>52</v>
      </c>
      <c r="B46" s="27" t="s">
        <v>118</v>
      </c>
      <c r="C46" s="257">
        <v>5</v>
      </c>
      <c r="D46" s="257">
        <v>5</v>
      </c>
    </row>
    <row r="47" spans="1:4" ht="44.25" customHeight="1">
      <c r="A47" s="37" t="s">
        <v>53</v>
      </c>
      <c r="B47" s="27" t="s">
        <v>120</v>
      </c>
      <c r="C47" s="257">
        <v>35</v>
      </c>
      <c r="D47" s="257">
        <v>35</v>
      </c>
    </row>
    <row r="48" spans="1:4" ht="32.25" customHeight="1">
      <c r="A48" s="37" t="s">
        <v>121</v>
      </c>
      <c r="B48" s="15" t="s">
        <v>119</v>
      </c>
      <c r="C48" s="254">
        <v>210</v>
      </c>
      <c r="D48" s="254">
        <v>213</v>
      </c>
    </row>
    <row r="49" spans="1:4" s="32" customFormat="1" ht="14.25" customHeight="1">
      <c r="A49" s="26" t="s">
        <v>55</v>
      </c>
      <c r="B49" s="121" t="s">
        <v>56</v>
      </c>
      <c r="C49" s="253">
        <f>C50</f>
        <v>0</v>
      </c>
      <c r="D49" s="253">
        <f>D50</f>
        <v>0</v>
      </c>
    </row>
    <row r="50" spans="1:4" s="28" customFormat="1" ht="16.5" customHeight="1">
      <c r="A50" s="34" t="s">
        <v>57</v>
      </c>
      <c r="B50" s="15" t="s">
        <v>58</v>
      </c>
      <c r="C50" s="257">
        <v>0</v>
      </c>
      <c r="D50" s="254">
        <v>0</v>
      </c>
    </row>
    <row r="51" spans="1:4" s="28" customFormat="1" ht="15.75" customHeight="1">
      <c r="A51" s="26" t="s">
        <v>59</v>
      </c>
      <c r="B51" s="121" t="s">
        <v>60</v>
      </c>
      <c r="C51" s="253">
        <f>C52+C65</f>
        <v>823743.84779999999</v>
      </c>
      <c r="D51" s="253">
        <f>D52+D65</f>
        <v>794636.1277999999</v>
      </c>
    </row>
    <row r="52" spans="1:4" s="28" customFormat="1" ht="30" customHeight="1">
      <c r="A52" s="26" t="s">
        <v>61</v>
      </c>
      <c r="B52" s="121" t="s">
        <v>122</v>
      </c>
      <c r="C52" s="253">
        <f>C53+C56+C58+C63</f>
        <v>823560.84779999999</v>
      </c>
      <c r="D52" s="253">
        <f>D53+D56+D58+D63</f>
        <v>794452.1277999999</v>
      </c>
    </row>
    <row r="53" spans="1:4" s="28" customFormat="1" ht="13.8">
      <c r="A53" s="38" t="s">
        <v>62</v>
      </c>
      <c r="B53" s="39" t="s">
        <v>123</v>
      </c>
      <c r="C53" s="253">
        <f>C54+C55</f>
        <v>121083</v>
      </c>
      <c r="D53" s="253">
        <f>D54+D55</f>
        <v>119417</v>
      </c>
    </row>
    <row r="54" spans="1:4" s="12" customFormat="1" ht="21" customHeight="1">
      <c r="A54" s="40" t="s">
        <v>126</v>
      </c>
      <c r="B54" s="41" t="s">
        <v>127</v>
      </c>
      <c r="C54" s="257">
        <v>121083</v>
      </c>
      <c r="D54" s="254">
        <v>119417</v>
      </c>
    </row>
    <row r="55" spans="1:4" ht="30" customHeight="1">
      <c r="A55" s="34" t="s">
        <v>136</v>
      </c>
      <c r="B55" s="15" t="s">
        <v>128</v>
      </c>
      <c r="C55" s="257">
        <v>0</v>
      </c>
      <c r="D55" s="254">
        <v>0</v>
      </c>
    </row>
    <row r="56" spans="1:4" ht="27.75" customHeight="1">
      <c r="A56" s="42" t="s">
        <v>63</v>
      </c>
      <c r="B56" s="43" t="s">
        <v>124</v>
      </c>
      <c r="C56" s="253">
        <f>C57</f>
        <v>99964.3</v>
      </c>
      <c r="D56" s="253">
        <f>D57</f>
        <v>74324.5</v>
      </c>
    </row>
    <row r="57" spans="1:4" s="12" customFormat="1" ht="14.25" customHeight="1">
      <c r="A57" s="34" t="s">
        <v>64</v>
      </c>
      <c r="B57" s="15" t="s">
        <v>129</v>
      </c>
      <c r="C57" s="254">
        <f>73771+26193.3</f>
        <v>99964.3</v>
      </c>
      <c r="D57" s="254">
        <v>74324.5</v>
      </c>
    </row>
    <row r="58" spans="1:4" ht="20.25" customHeight="1">
      <c r="A58" s="42" t="s">
        <v>65</v>
      </c>
      <c r="B58" s="121" t="s">
        <v>125</v>
      </c>
      <c r="C58" s="259">
        <f>C59+C60+C62+C61</f>
        <v>599153.5</v>
      </c>
      <c r="D58" s="259">
        <f>D59+D60+D62+D61</f>
        <v>599153.79999999993</v>
      </c>
    </row>
    <row r="59" spans="1:4" ht="35.25" customHeight="1">
      <c r="A59" s="44" t="s">
        <v>66</v>
      </c>
      <c r="B59" s="15" t="s">
        <v>130</v>
      </c>
      <c r="C59" s="260">
        <v>11128</v>
      </c>
      <c r="D59" s="257">
        <v>11128</v>
      </c>
    </row>
    <row r="60" spans="1:4" ht="32.25" customHeight="1">
      <c r="A60" s="44" t="s">
        <v>137</v>
      </c>
      <c r="B60" s="15" t="s">
        <v>131</v>
      </c>
      <c r="C60" s="254">
        <v>19265.900000000001</v>
      </c>
      <c r="D60" s="254">
        <v>19265.900000000001</v>
      </c>
    </row>
    <row r="61" spans="1:4" ht="59.25" customHeight="1">
      <c r="A61" s="40" t="s">
        <v>67</v>
      </c>
      <c r="B61" s="15" t="s">
        <v>132</v>
      </c>
      <c r="C61" s="254">
        <v>6.9</v>
      </c>
      <c r="D61" s="257">
        <v>7.2</v>
      </c>
    </row>
    <row r="62" spans="1:4" s="12" customFormat="1" ht="12" customHeight="1">
      <c r="A62" s="34" t="s">
        <v>68</v>
      </c>
      <c r="B62" s="15" t="s">
        <v>133</v>
      </c>
      <c r="C62" s="261">
        <v>568752.69999999995</v>
      </c>
      <c r="D62" s="254">
        <v>568752.69999999995</v>
      </c>
    </row>
    <row r="63" spans="1:4" ht="15.75" customHeight="1">
      <c r="A63" s="26" t="s">
        <v>69</v>
      </c>
      <c r="B63" s="121" t="s">
        <v>134</v>
      </c>
      <c r="C63" s="253">
        <f>C64</f>
        <v>3360.0477999999998</v>
      </c>
      <c r="D63" s="253">
        <f>D64</f>
        <v>1556.8278</v>
      </c>
    </row>
    <row r="64" spans="1:4" ht="45.75" customHeight="1">
      <c r="A64" s="40" t="s">
        <v>138</v>
      </c>
      <c r="B64" s="27" t="s">
        <v>135</v>
      </c>
      <c r="C64" s="254">
        <v>3360.0477999999998</v>
      </c>
      <c r="D64" s="257">
        <v>1556.8278</v>
      </c>
    </row>
    <row r="65" spans="1:5" ht="16.5" customHeight="1">
      <c r="A65" s="26" t="s">
        <v>70</v>
      </c>
      <c r="B65" s="121" t="s">
        <v>71</v>
      </c>
      <c r="C65" s="262">
        <f>C66</f>
        <v>183</v>
      </c>
      <c r="D65" s="262">
        <f>D66</f>
        <v>184</v>
      </c>
    </row>
    <row r="66" spans="1:5" ht="44.25" customHeight="1">
      <c r="A66" s="46" t="s">
        <v>72</v>
      </c>
      <c r="B66" s="15" t="s">
        <v>147</v>
      </c>
      <c r="C66" s="263">
        <v>183</v>
      </c>
      <c r="D66" s="257">
        <v>184</v>
      </c>
    </row>
    <row r="67" spans="1:5" ht="13.8">
      <c r="A67" s="298" t="s">
        <v>74</v>
      </c>
      <c r="B67" s="298"/>
      <c r="C67" s="253">
        <f>C51+C20</f>
        <v>951259.01679999998</v>
      </c>
      <c r="D67" s="253">
        <f>D51+D20</f>
        <v>928990.24379999982</v>
      </c>
    </row>
    <row r="68" spans="1:5" ht="14.25" customHeight="1">
      <c r="A68" s="48"/>
      <c r="B68" s="49"/>
      <c r="C68" s="56"/>
      <c r="D68" s="57"/>
    </row>
    <row r="69" spans="1:5" ht="13.8">
      <c r="A69" s="58" t="s">
        <v>2</v>
      </c>
      <c r="C69" s="11"/>
      <c r="D69" s="304" t="s">
        <v>0</v>
      </c>
      <c r="E69" s="304"/>
    </row>
    <row r="70" spans="1:5" s="12" customFormat="1" ht="26.25" customHeight="1">
      <c r="A70" s="59"/>
      <c r="B70" s="60"/>
      <c r="C70" s="61"/>
      <c r="D70" s="62"/>
    </row>
    <row r="71" spans="1:5" s="12" customFormat="1" ht="13.8">
      <c r="A71" s="305"/>
      <c r="B71" s="305"/>
      <c r="C71" s="62"/>
      <c r="D71" s="62"/>
    </row>
    <row r="72" spans="1:5" ht="13.8">
      <c r="A72" s="48"/>
      <c r="B72" s="49"/>
      <c r="C72" s="56"/>
      <c r="D72" s="57"/>
    </row>
    <row r="73" spans="1:5" ht="13.8">
      <c r="A73" s="58"/>
      <c r="B73" s="306"/>
      <c r="C73" s="306"/>
      <c r="D73" s="57"/>
    </row>
    <row r="74" spans="1:5" s="12" customFormat="1" ht="13.8">
      <c r="A74" s="48"/>
      <c r="B74" s="49"/>
      <c r="C74" s="62"/>
      <c r="D74" s="62"/>
    </row>
    <row r="75" spans="1:5" s="12" customFormat="1" ht="13.8">
      <c r="A75" s="63"/>
      <c r="B75" s="64"/>
      <c r="C75" s="65"/>
      <c r="D75" s="65"/>
    </row>
    <row r="76" spans="1:5" s="28" customFormat="1" ht="41.25" customHeight="1">
      <c r="A76" s="63"/>
      <c r="B76" s="64"/>
      <c r="C76" s="57"/>
      <c r="D76" s="57"/>
      <c r="E76" s="66"/>
    </row>
    <row r="77" spans="1:5" s="28" customFormat="1" ht="40.5" customHeight="1">
      <c r="A77" s="63"/>
      <c r="B77" s="64"/>
      <c r="C77" s="57"/>
      <c r="D77" s="57"/>
      <c r="E77" s="66"/>
    </row>
    <row r="78" spans="1:5" s="28" customFormat="1" ht="58.5" customHeight="1">
      <c r="A78" s="63"/>
      <c r="B78" s="67"/>
      <c r="C78" s="57"/>
      <c r="D78" s="57"/>
      <c r="E78" s="66"/>
    </row>
    <row r="79" spans="1:5" s="12" customFormat="1" ht="13.8">
      <c r="A79" s="68"/>
      <c r="B79" s="49"/>
      <c r="C79" s="62"/>
      <c r="D79" s="62"/>
      <c r="E79" s="69"/>
    </row>
    <row r="80" spans="1:5" ht="57.6" customHeight="1">
      <c r="A80" s="59"/>
      <c r="B80" s="60"/>
      <c r="C80" s="57"/>
      <c r="D80" s="57"/>
      <c r="E80" s="70"/>
    </row>
    <row r="81" spans="1:5" ht="45" customHeight="1">
      <c r="A81" s="59"/>
      <c r="B81" s="60"/>
      <c r="C81" s="57"/>
      <c r="D81" s="57"/>
      <c r="E81" s="70"/>
    </row>
    <row r="82" spans="1:5" s="28" customFormat="1" ht="42" customHeight="1">
      <c r="A82" s="63"/>
      <c r="B82" s="67"/>
      <c r="C82" s="71"/>
      <c r="D82" s="71"/>
      <c r="E82" s="66"/>
    </row>
    <row r="83" spans="1:5" s="28" customFormat="1" ht="45" customHeight="1">
      <c r="A83" s="63"/>
      <c r="B83" s="67"/>
      <c r="C83" s="71"/>
      <c r="D83" s="71"/>
      <c r="E83" s="66"/>
    </row>
    <row r="84" spans="1:5" ht="55.5" customHeight="1">
      <c r="A84" s="72"/>
      <c r="B84" s="60"/>
      <c r="C84" s="61"/>
      <c r="D84" s="61"/>
      <c r="E84" s="70"/>
    </row>
    <row r="85" spans="1:5" ht="13.8">
      <c r="A85" s="73"/>
      <c r="B85" s="60"/>
      <c r="C85" s="57"/>
      <c r="D85" s="57"/>
      <c r="E85" s="70"/>
    </row>
    <row r="86" spans="1:5" ht="37.5" customHeight="1">
      <c r="A86" s="73"/>
      <c r="B86" s="67"/>
      <c r="C86" s="57"/>
      <c r="D86" s="57"/>
      <c r="E86" s="70"/>
    </row>
    <row r="87" spans="1:5" ht="13.8">
      <c r="A87" s="74"/>
      <c r="B87" s="67"/>
      <c r="C87" s="57"/>
      <c r="D87" s="57"/>
      <c r="E87" s="70"/>
    </row>
    <row r="88" spans="1:5" ht="13.8">
      <c r="A88" s="75"/>
      <c r="B88" s="60"/>
      <c r="C88" s="57"/>
      <c r="D88" s="57"/>
      <c r="E88" s="70"/>
    </row>
    <row r="89" spans="1:5" ht="13.8">
      <c r="A89" s="76"/>
      <c r="B89" s="67"/>
      <c r="C89" s="57"/>
      <c r="D89" s="57"/>
      <c r="E89" s="70"/>
    </row>
    <row r="90" spans="1:5" s="28" customFormat="1" ht="31.5" customHeight="1">
      <c r="A90" s="76"/>
      <c r="B90" s="67"/>
      <c r="C90" s="57"/>
      <c r="D90" s="57"/>
      <c r="E90" s="66"/>
    </row>
    <row r="91" spans="1:5" s="12" customFormat="1" ht="13.8">
      <c r="A91" s="48"/>
      <c r="B91" s="49"/>
      <c r="C91" s="77"/>
      <c r="D91" s="77"/>
      <c r="E91" s="69"/>
    </row>
    <row r="92" spans="1:5" ht="43.2" customHeight="1">
      <c r="A92" s="78"/>
      <c r="B92" s="60"/>
      <c r="C92" s="57"/>
      <c r="D92" s="57"/>
      <c r="E92" s="70"/>
    </row>
    <row r="93" spans="1:5" ht="30.6" customHeight="1">
      <c r="A93" s="59"/>
      <c r="B93" s="60"/>
      <c r="C93" s="57"/>
      <c r="D93" s="57"/>
      <c r="E93" s="70"/>
    </row>
    <row r="94" spans="1:5" s="12" customFormat="1" ht="13.8">
      <c r="A94" s="59"/>
      <c r="B94" s="60"/>
      <c r="C94" s="65"/>
      <c r="D94" s="65"/>
      <c r="E94" s="69"/>
    </row>
    <row r="95" spans="1:5" ht="13.8">
      <c r="A95" s="79"/>
      <c r="B95" s="60"/>
      <c r="C95" s="57"/>
      <c r="D95" s="57"/>
      <c r="E95" s="70"/>
    </row>
    <row r="96" spans="1:5" ht="15.75" customHeight="1">
      <c r="A96" s="59"/>
      <c r="B96" s="60"/>
      <c r="C96" s="57"/>
      <c r="D96" s="57"/>
      <c r="E96" s="70"/>
    </row>
    <row r="97" spans="1:5" ht="44.25" customHeight="1">
      <c r="A97" s="59"/>
      <c r="B97" s="60"/>
      <c r="C97" s="57"/>
      <c r="D97" s="57"/>
      <c r="E97" s="70"/>
    </row>
    <row r="98" spans="1:5" ht="13.8">
      <c r="A98" s="59"/>
      <c r="B98" s="60"/>
      <c r="C98" s="57"/>
      <c r="D98" s="57"/>
      <c r="E98" s="70"/>
    </row>
    <row r="99" spans="1:5" ht="13.8">
      <c r="A99" s="59"/>
      <c r="B99" s="60"/>
      <c r="C99" s="57"/>
      <c r="D99" s="57"/>
      <c r="E99" s="70"/>
    </row>
    <row r="100" spans="1:5" ht="13.8">
      <c r="A100" s="59"/>
      <c r="B100" s="60"/>
      <c r="C100" s="57"/>
      <c r="D100" s="57"/>
      <c r="E100" s="70"/>
    </row>
    <row r="101" spans="1:5" ht="94.5" customHeight="1">
      <c r="A101" s="79"/>
      <c r="B101" s="60"/>
      <c r="C101" s="57"/>
      <c r="D101" s="57"/>
      <c r="E101" s="70"/>
    </row>
    <row r="102" spans="1:5" ht="13.8">
      <c r="A102" s="59"/>
      <c r="B102" s="60"/>
      <c r="C102" s="57"/>
      <c r="D102" s="57"/>
      <c r="E102" s="70"/>
    </row>
    <row r="103" spans="1:5" s="12" customFormat="1" ht="13.8">
      <c r="A103" s="68"/>
      <c r="B103" s="49"/>
      <c r="C103" s="80"/>
      <c r="D103" s="80"/>
      <c r="E103" s="69"/>
    </row>
    <row r="104" spans="1:5" ht="61.95" customHeight="1">
      <c r="A104" s="59"/>
      <c r="B104" s="60"/>
      <c r="C104" s="57"/>
      <c r="D104" s="57"/>
      <c r="E104" s="70"/>
    </row>
    <row r="105" spans="1:5" s="83" customFormat="1" ht="43.2" customHeight="1">
      <c r="A105" s="59"/>
      <c r="B105" s="60"/>
      <c r="C105" s="81"/>
      <c r="D105" s="81"/>
      <c r="E105" s="82"/>
    </row>
    <row r="106" spans="1:5" s="12" customFormat="1" ht="18.600000000000001" customHeight="1">
      <c r="A106" s="48"/>
      <c r="B106" s="49"/>
      <c r="C106" s="62"/>
      <c r="D106" s="62"/>
      <c r="E106" s="69"/>
    </row>
    <row r="107" spans="1:5" ht="54.6" customHeight="1">
      <c r="A107" s="84"/>
      <c r="B107" s="67"/>
      <c r="C107" s="65"/>
      <c r="D107" s="65"/>
      <c r="E107" s="70"/>
    </row>
    <row r="108" spans="1:5" ht="13.8" hidden="1">
      <c r="A108" s="84"/>
      <c r="B108" s="67"/>
      <c r="C108" s="85"/>
      <c r="D108" s="85"/>
      <c r="E108" s="70"/>
    </row>
    <row r="109" spans="1:5" ht="75.75" hidden="1" customHeight="1">
      <c r="A109" s="84"/>
      <c r="B109" s="67"/>
      <c r="C109" s="85"/>
      <c r="D109" s="85"/>
      <c r="E109" s="70"/>
    </row>
    <row r="110" spans="1:5" ht="13.8" hidden="1">
      <c r="A110" s="84"/>
      <c r="B110" s="67"/>
      <c r="C110" s="61"/>
      <c r="D110" s="61"/>
      <c r="E110" s="70"/>
    </row>
    <row r="111" spans="1:5" ht="13.8" hidden="1">
      <c r="A111" s="84"/>
      <c r="B111" s="67"/>
      <c r="C111" s="85"/>
      <c r="D111" s="85"/>
      <c r="E111" s="70"/>
    </row>
    <row r="112" spans="1:5" ht="48.6" customHeight="1">
      <c r="A112" s="59"/>
      <c r="B112" s="60"/>
      <c r="C112" s="61"/>
      <c r="D112" s="61"/>
      <c r="E112" s="70"/>
    </row>
    <row r="113" spans="1:5" ht="47.4" customHeight="1">
      <c r="A113" s="59"/>
      <c r="B113" s="60"/>
      <c r="C113" s="61"/>
      <c r="D113" s="61"/>
      <c r="E113" s="70"/>
    </row>
    <row r="114" spans="1:5" s="12" customFormat="1" ht="16.95" customHeight="1">
      <c r="A114" s="68"/>
      <c r="B114" s="49"/>
      <c r="C114" s="77"/>
      <c r="D114" s="77"/>
      <c r="E114" s="69"/>
    </row>
    <row r="115" spans="1:5" ht="29.25" customHeight="1">
      <c r="A115" s="86"/>
      <c r="B115" s="60"/>
      <c r="C115" s="61"/>
      <c r="D115" s="61"/>
      <c r="E115" s="70"/>
    </row>
    <row r="116" spans="1:5" s="45" customFormat="1" ht="16.95" customHeight="1">
      <c r="A116" s="48"/>
      <c r="B116" s="49"/>
      <c r="C116" s="87"/>
      <c r="D116" s="87"/>
      <c r="E116" s="88"/>
    </row>
    <row r="117" spans="1:5" s="47" customFormat="1" ht="29.4" customHeight="1">
      <c r="A117" s="89"/>
      <c r="B117" s="60"/>
      <c r="C117" s="61"/>
      <c r="D117" s="61"/>
      <c r="E117" s="90"/>
    </row>
    <row r="118" spans="1:5" s="47" customFormat="1" ht="36.75" hidden="1" customHeight="1">
      <c r="A118" s="79"/>
      <c r="B118" s="60"/>
      <c r="C118" s="61"/>
      <c r="D118" s="61"/>
      <c r="E118" s="90"/>
    </row>
    <row r="119" spans="1:5" s="47" customFormat="1" ht="67.5" hidden="1" customHeight="1">
      <c r="A119" s="91"/>
      <c r="B119" s="49"/>
      <c r="C119" s="92"/>
      <c r="D119" s="92"/>
      <c r="E119" s="90"/>
    </row>
    <row r="120" spans="1:5" s="47" customFormat="1" ht="35.25" hidden="1" customHeight="1">
      <c r="A120" s="93"/>
      <c r="B120" s="94"/>
      <c r="C120" s="61"/>
      <c r="D120" s="61"/>
      <c r="E120" s="90"/>
    </row>
    <row r="121" spans="1:5" s="12" customFormat="1" ht="13.8" hidden="1">
      <c r="A121" s="48"/>
      <c r="B121" s="49"/>
      <c r="C121" s="62"/>
      <c r="D121" s="62"/>
      <c r="E121" s="69"/>
    </row>
    <row r="122" spans="1:5" ht="28.5" hidden="1" customHeight="1">
      <c r="A122" s="59"/>
      <c r="B122" s="60"/>
      <c r="C122" s="61"/>
      <c r="D122" s="61"/>
      <c r="E122" s="70"/>
    </row>
    <row r="123" spans="1:5" ht="13.8">
      <c r="A123" s="305"/>
      <c r="B123" s="305"/>
      <c r="C123" s="62"/>
      <c r="D123" s="62"/>
      <c r="E123" s="70"/>
    </row>
    <row r="124" spans="1:5" ht="13.8">
      <c r="A124" s="48"/>
      <c r="B124" s="49"/>
      <c r="C124" s="56"/>
      <c r="D124" s="56"/>
      <c r="E124" s="70"/>
    </row>
    <row r="125" spans="1:5" s="98" customFormat="1" ht="15.6">
      <c r="A125" s="95"/>
      <c r="B125" s="96"/>
      <c r="C125" s="300"/>
      <c r="D125" s="300"/>
      <c r="E125" s="97"/>
    </row>
    <row r="126" spans="1:5" ht="13.8">
      <c r="A126" s="99"/>
      <c r="B126" s="100"/>
      <c r="C126" s="56"/>
      <c r="D126" s="56"/>
      <c r="E126" s="70"/>
    </row>
    <row r="127" spans="1:5">
      <c r="A127" s="101"/>
      <c r="B127" s="70"/>
      <c r="C127" s="102"/>
      <c r="D127" s="102"/>
      <c r="E127" s="70"/>
    </row>
  </sheetData>
  <mergeCells count="10">
    <mergeCell ref="C125:D125"/>
    <mergeCell ref="A16:D16"/>
    <mergeCell ref="A18:A19"/>
    <mergeCell ref="B18:B19"/>
    <mergeCell ref="C18:D18"/>
    <mergeCell ref="D69:E69"/>
    <mergeCell ref="A71:B71"/>
    <mergeCell ref="B73:C73"/>
    <mergeCell ref="A123:B123"/>
    <mergeCell ref="A67:B67"/>
  </mergeCells>
  <hyperlinks>
    <hyperlink ref="A24" r:id="rId1" display="http://www.consultant.ru/cons/cgi/online.cgi?req=doc&amp;base=LAW&amp;n=198941&amp;rnd=235642.187433877&amp;dst=100606&amp;fld=134"/>
    <hyperlink ref="A26" r:id="rId2" display="http://www.consultant.ru/cons/cgi/online.cgi?req=doc&amp;base=LAW&amp;n=208015&amp;rnd=235642.514532630&amp;dst=103572&amp;fld=134"/>
  </hyperlinks>
  <pageMargins left="0.78740157480314965" right="0.39370078740157483" top="0.78740157480314965" bottom="0.39370078740157483" header="0.51181102362204722" footer="0"/>
  <pageSetup paperSize="9" scale="69" orientation="portrait" r:id="rId3"/>
  <headerFooter differentFirst="1" alignWithMargins="0">
    <oddHeader>&amp;C&amp;P</oddHead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9:E56"/>
  <sheetViews>
    <sheetView view="pageBreakPreview" zoomScaleSheetLayoutView="100" workbookViewId="0">
      <selection activeCell="G47" sqref="G47"/>
    </sheetView>
  </sheetViews>
  <sheetFormatPr defaultColWidth="9.109375" defaultRowHeight="13.2"/>
  <cols>
    <col min="1" max="1" width="14.44140625" style="106" customWidth="1"/>
    <col min="2" max="3" width="30.33203125" style="106" customWidth="1"/>
    <col min="4" max="4" width="50" style="106" customWidth="1"/>
    <col min="5" max="256" width="9.109375" style="106"/>
    <col min="257" max="257" width="14.44140625" style="106" customWidth="1"/>
    <col min="258" max="259" width="30.33203125" style="106" customWidth="1"/>
    <col min="260" max="260" width="50" style="106" customWidth="1"/>
    <col min="261" max="512" width="9.109375" style="106"/>
    <col min="513" max="513" width="14.44140625" style="106" customWidth="1"/>
    <col min="514" max="515" width="30.33203125" style="106" customWidth="1"/>
    <col min="516" max="516" width="50" style="106" customWidth="1"/>
    <col min="517" max="768" width="9.109375" style="106"/>
    <col min="769" max="769" width="14.44140625" style="106" customWidth="1"/>
    <col min="770" max="771" width="30.33203125" style="106" customWidth="1"/>
    <col min="772" max="772" width="50" style="106" customWidth="1"/>
    <col min="773" max="1024" width="9.109375" style="106"/>
    <col min="1025" max="1025" width="14.44140625" style="106" customWidth="1"/>
    <col min="1026" max="1027" width="30.33203125" style="106" customWidth="1"/>
    <col min="1028" max="1028" width="50" style="106" customWidth="1"/>
    <col min="1029" max="1280" width="9.109375" style="106"/>
    <col min="1281" max="1281" width="14.44140625" style="106" customWidth="1"/>
    <col min="1282" max="1283" width="30.33203125" style="106" customWidth="1"/>
    <col min="1284" max="1284" width="50" style="106" customWidth="1"/>
    <col min="1285" max="1536" width="9.109375" style="106"/>
    <col min="1537" max="1537" width="14.44140625" style="106" customWidth="1"/>
    <col min="1538" max="1539" width="30.33203125" style="106" customWidth="1"/>
    <col min="1540" max="1540" width="50" style="106" customWidth="1"/>
    <col min="1541" max="1792" width="9.109375" style="106"/>
    <col min="1793" max="1793" width="14.44140625" style="106" customWidth="1"/>
    <col min="1794" max="1795" width="30.33203125" style="106" customWidth="1"/>
    <col min="1796" max="1796" width="50" style="106" customWidth="1"/>
    <col min="1797" max="2048" width="9.109375" style="106"/>
    <col min="2049" max="2049" width="14.44140625" style="106" customWidth="1"/>
    <col min="2050" max="2051" width="30.33203125" style="106" customWidth="1"/>
    <col min="2052" max="2052" width="50" style="106" customWidth="1"/>
    <col min="2053" max="2304" width="9.109375" style="106"/>
    <col min="2305" max="2305" width="14.44140625" style="106" customWidth="1"/>
    <col min="2306" max="2307" width="30.33203125" style="106" customWidth="1"/>
    <col min="2308" max="2308" width="50" style="106" customWidth="1"/>
    <col min="2309" max="2560" width="9.109375" style="106"/>
    <col min="2561" max="2561" width="14.44140625" style="106" customWidth="1"/>
    <col min="2562" max="2563" width="30.33203125" style="106" customWidth="1"/>
    <col min="2564" max="2564" width="50" style="106" customWidth="1"/>
    <col min="2565" max="2816" width="9.109375" style="106"/>
    <col min="2817" max="2817" width="14.44140625" style="106" customWidth="1"/>
    <col min="2818" max="2819" width="30.33203125" style="106" customWidth="1"/>
    <col min="2820" max="2820" width="50" style="106" customWidth="1"/>
    <col min="2821" max="3072" width="9.109375" style="106"/>
    <col min="3073" max="3073" width="14.44140625" style="106" customWidth="1"/>
    <col min="3074" max="3075" width="30.33203125" style="106" customWidth="1"/>
    <col min="3076" max="3076" width="50" style="106" customWidth="1"/>
    <col min="3077" max="3328" width="9.109375" style="106"/>
    <col min="3329" max="3329" width="14.44140625" style="106" customWidth="1"/>
    <col min="3330" max="3331" width="30.33203125" style="106" customWidth="1"/>
    <col min="3332" max="3332" width="50" style="106" customWidth="1"/>
    <col min="3333" max="3584" width="9.109375" style="106"/>
    <col min="3585" max="3585" width="14.44140625" style="106" customWidth="1"/>
    <col min="3586" max="3587" width="30.33203125" style="106" customWidth="1"/>
    <col min="3588" max="3588" width="50" style="106" customWidth="1"/>
    <col min="3589" max="3840" width="9.109375" style="106"/>
    <col min="3841" max="3841" width="14.44140625" style="106" customWidth="1"/>
    <col min="3842" max="3843" width="30.33203125" style="106" customWidth="1"/>
    <col min="3844" max="3844" width="50" style="106" customWidth="1"/>
    <col min="3845" max="4096" width="9.109375" style="106"/>
    <col min="4097" max="4097" width="14.44140625" style="106" customWidth="1"/>
    <col min="4098" max="4099" width="30.33203125" style="106" customWidth="1"/>
    <col min="4100" max="4100" width="50" style="106" customWidth="1"/>
    <col min="4101" max="4352" width="9.109375" style="106"/>
    <col min="4353" max="4353" width="14.44140625" style="106" customWidth="1"/>
    <col min="4354" max="4355" width="30.33203125" style="106" customWidth="1"/>
    <col min="4356" max="4356" width="50" style="106" customWidth="1"/>
    <col min="4357" max="4608" width="9.109375" style="106"/>
    <col min="4609" max="4609" width="14.44140625" style="106" customWidth="1"/>
    <col min="4610" max="4611" width="30.33203125" style="106" customWidth="1"/>
    <col min="4612" max="4612" width="50" style="106" customWidth="1"/>
    <col min="4613" max="4864" width="9.109375" style="106"/>
    <col min="4865" max="4865" width="14.44140625" style="106" customWidth="1"/>
    <col min="4866" max="4867" width="30.33203125" style="106" customWidth="1"/>
    <col min="4868" max="4868" width="50" style="106" customWidth="1"/>
    <col min="4869" max="5120" width="9.109375" style="106"/>
    <col min="5121" max="5121" width="14.44140625" style="106" customWidth="1"/>
    <col min="5122" max="5123" width="30.33203125" style="106" customWidth="1"/>
    <col min="5124" max="5124" width="50" style="106" customWidth="1"/>
    <col min="5125" max="5376" width="9.109375" style="106"/>
    <col min="5377" max="5377" width="14.44140625" style="106" customWidth="1"/>
    <col min="5378" max="5379" width="30.33203125" style="106" customWidth="1"/>
    <col min="5380" max="5380" width="50" style="106" customWidth="1"/>
    <col min="5381" max="5632" width="9.109375" style="106"/>
    <col min="5633" max="5633" width="14.44140625" style="106" customWidth="1"/>
    <col min="5634" max="5635" width="30.33203125" style="106" customWidth="1"/>
    <col min="5636" max="5636" width="50" style="106" customWidth="1"/>
    <col min="5637" max="5888" width="9.109375" style="106"/>
    <col min="5889" max="5889" width="14.44140625" style="106" customWidth="1"/>
    <col min="5890" max="5891" width="30.33203125" style="106" customWidth="1"/>
    <col min="5892" max="5892" width="50" style="106" customWidth="1"/>
    <col min="5893" max="6144" width="9.109375" style="106"/>
    <col min="6145" max="6145" width="14.44140625" style="106" customWidth="1"/>
    <col min="6146" max="6147" width="30.33203125" style="106" customWidth="1"/>
    <col min="6148" max="6148" width="50" style="106" customWidth="1"/>
    <col min="6149" max="6400" width="9.109375" style="106"/>
    <col min="6401" max="6401" width="14.44140625" style="106" customWidth="1"/>
    <col min="6402" max="6403" width="30.33203125" style="106" customWidth="1"/>
    <col min="6404" max="6404" width="50" style="106" customWidth="1"/>
    <col min="6405" max="6656" width="9.109375" style="106"/>
    <col min="6657" max="6657" width="14.44140625" style="106" customWidth="1"/>
    <col min="6658" max="6659" width="30.33203125" style="106" customWidth="1"/>
    <col min="6660" max="6660" width="50" style="106" customWidth="1"/>
    <col min="6661" max="6912" width="9.109375" style="106"/>
    <col min="6913" max="6913" width="14.44140625" style="106" customWidth="1"/>
    <col min="6914" max="6915" width="30.33203125" style="106" customWidth="1"/>
    <col min="6916" max="6916" width="50" style="106" customWidth="1"/>
    <col min="6917" max="7168" width="9.109375" style="106"/>
    <col min="7169" max="7169" width="14.44140625" style="106" customWidth="1"/>
    <col min="7170" max="7171" width="30.33203125" style="106" customWidth="1"/>
    <col min="7172" max="7172" width="50" style="106" customWidth="1"/>
    <col min="7173" max="7424" width="9.109375" style="106"/>
    <col min="7425" max="7425" width="14.44140625" style="106" customWidth="1"/>
    <col min="7426" max="7427" width="30.33203125" style="106" customWidth="1"/>
    <col min="7428" max="7428" width="50" style="106" customWidth="1"/>
    <col min="7429" max="7680" width="9.109375" style="106"/>
    <col min="7681" max="7681" width="14.44140625" style="106" customWidth="1"/>
    <col min="7682" max="7683" width="30.33203125" style="106" customWidth="1"/>
    <col min="7684" max="7684" width="50" style="106" customWidth="1"/>
    <col min="7685" max="7936" width="9.109375" style="106"/>
    <col min="7937" max="7937" width="14.44140625" style="106" customWidth="1"/>
    <col min="7938" max="7939" width="30.33203125" style="106" customWidth="1"/>
    <col min="7940" max="7940" width="50" style="106" customWidth="1"/>
    <col min="7941" max="8192" width="9.109375" style="106"/>
    <col min="8193" max="8193" width="14.44140625" style="106" customWidth="1"/>
    <col min="8194" max="8195" width="30.33203125" style="106" customWidth="1"/>
    <col min="8196" max="8196" width="50" style="106" customWidth="1"/>
    <col min="8197" max="8448" width="9.109375" style="106"/>
    <col min="8449" max="8449" width="14.44140625" style="106" customWidth="1"/>
    <col min="8450" max="8451" width="30.33203125" style="106" customWidth="1"/>
    <col min="8452" max="8452" width="50" style="106" customWidth="1"/>
    <col min="8453" max="8704" width="9.109375" style="106"/>
    <col min="8705" max="8705" width="14.44140625" style="106" customWidth="1"/>
    <col min="8706" max="8707" width="30.33203125" style="106" customWidth="1"/>
    <col min="8708" max="8708" width="50" style="106" customWidth="1"/>
    <col min="8709" max="8960" width="9.109375" style="106"/>
    <col min="8961" max="8961" width="14.44140625" style="106" customWidth="1"/>
    <col min="8962" max="8963" width="30.33203125" style="106" customWidth="1"/>
    <col min="8964" max="8964" width="50" style="106" customWidth="1"/>
    <col min="8965" max="9216" width="9.109375" style="106"/>
    <col min="9217" max="9217" width="14.44140625" style="106" customWidth="1"/>
    <col min="9218" max="9219" width="30.33203125" style="106" customWidth="1"/>
    <col min="9220" max="9220" width="50" style="106" customWidth="1"/>
    <col min="9221" max="9472" width="9.109375" style="106"/>
    <col min="9473" max="9473" width="14.44140625" style="106" customWidth="1"/>
    <col min="9474" max="9475" width="30.33203125" style="106" customWidth="1"/>
    <col min="9476" max="9476" width="50" style="106" customWidth="1"/>
    <col min="9477" max="9728" width="9.109375" style="106"/>
    <col min="9729" max="9729" width="14.44140625" style="106" customWidth="1"/>
    <col min="9730" max="9731" width="30.33203125" style="106" customWidth="1"/>
    <col min="9732" max="9732" width="50" style="106" customWidth="1"/>
    <col min="9733" max="9984" width="9.109375" style="106"/>
    <col min="9985" max="9985" width="14.44140625" style="106" customWidth="1"/>
    <col min="9986" max="9987" width="30.33203125" style="106" customWidth="1"/>
    <col min="9988" max="9988" width="50" style="106" customWidth="1"/>
    <col min="9989" max="10240" width="9.109375" style="106"/>
    <col min="10241" max="10241" width="14.44140625" style="106" customWidth="1"/>
    <col min="10242" max="10243" width="30.33203125" style="106" customWidth="1"/>
    <col min="10244" max="10244" width="50" style="106" customWidth="1"/>
    <col min="10245" max="10496" width="9.109375" style="106"/>
    <col min="10497" max="10497" width="14.44140625" style="106" customWidth="1"/>
    <col min="10498" max="10499" width="30.33203125" style="106" customWidth="1"/>
    <col min="10500" max="10500" width="50" style="106" customWidth="1"/>
    <col min="10501" max="10752" width="9.109375" style="106"/>
    <col min="10753" max="10753" width="14.44140625" style="106" customWidth="1"/>
    <col min="10754" max="10755" width="30.33203125" style="106" customWidth="1"/>
    <col min="10756" max="10756" width="50" style="106" customWidth="1"/>
    <col min="10757" max="11008" width="9.109375" style="106"/>
    <col min="11009" max="11009" width="14.44140625" style="106" customWidth="1"/>
    <col min="11010" max="11011" width="30.33203125" style="106" customWidth="1"/>
    <col min="11012" max="11012" width="50" style="106" customWidth="1"/>
    <col min="11013" max="11264" width="9.109375" style="106"/>
    <col min="11265" max="11265" width="14.44140625" style="106" customWidth="1"/>
    <col min="11266" max="11267" width="30.33203125" style="106" customWidth="1"/>
    <col min="11268" max="11268" width="50" style="106" customWidth="1"/>
    <col min="11269" max="11520" width="9.109375" style="106"/>
    <col min="11521" max="11521" width="14.44140625" style="106" customWidth="1"/>
    <col min="11522" max="11523" width="30.33203125" style="106" customWidth="1"/>
    <col min="11524" max="11524" width="50" style="106" customWidth="1"/>
    <col min="11525" max="11776" width="9.109375" style="106"/>
    <col min="11777" max="11777" width="14.44140625" style="106" customWidth="1"/>
    <col min="11778" max="11779" width="30.33203125" style="106" customWidth="1"/>
    <col min="11780" max="11780" width="50" style="106" customWidth="1"/>
    <col min="11781" max="12032" width="9.109375" style="106"/>
    <col min="12033" max="12033" width="14.44140625" style="106" customWidth="1"/>
    <col min="12034" max="12035" width="30.33203125" style="106" customWidth="1"/>
    <col min="12036" max="12036" width="50" style="106" customWidth="1"/>
    <col min="12037" max="12288" width="9.109375" style="106"/>
    <col min="12289" max="12289" width="14.44140625" style="106" customWidth="1"/>
    <col min="12290" max="12291" width="30.33203125" style="106" customWidth="1"/>
    <col min="12292" max="12292" width="50" style="106" customWidth="1"/>
    <col min="12293" max="12544" width="9.109375" style="106"/>
    <col min="12545" max="12545" width="14.44140625" style="106" customWidth="1"/>
    <col min="12546" max="12547" width="30.33203125" style="106" customWidth="1"/>
    <col min="12548" max="12548" width="50" style="106" customWidth="1"/>
    <col min="12549" max="12800" width="9.109375" style="106"/>
    <col min="12801" max="12801" width="14.44140625" style="106" customWidth="1"/>
    <col min="12802" max="12803" width="30.33203125" style="106" customWidth="1"/>
    <col min="12804" max="12804" width="50" style="106" customWidth="1"/>
    <col min="12805" max="13056" width="9.109375" style="106"/>
    <col min="13057" max="13057" width="14.44140625" style="106" customWidth="1"/>
    <col min="13058" max="13059" width="30.33203125" style="106" customWidth="1"/>
    <col min="13060" max="13060" width="50" style="106" customWidth="1"/>
    <col min="13061" max="13312" width="9.109375" style="106"/>
    <col min="13313" max="13313" width="14.44140625" style="106" customWidth="1"/>
    <col min="13314" max="13315" width="30.33203125" style="106" customWidth="1"/>
    <col min="13316" max="13316" width="50" style="106" customWidth="1"/>
    <col min="13317" max="13568" width="9.109375" style="106"/>
    <col min="13569" max="13569" width="14.44140625" style="106" customWidth="1"/>
    <col min="13570" max="13571" width="30.33203125" style="106" customWidth="1"/>
    <col min="13572" max="13572" width="50" style="106" customWidth="1"/>
    <col min="13573" max="13824" width="9.109375" style="106"/>
    <col min="13825" max="13825" width="14.44140625" style="106" customWidth="1"/>
    <col min="13826" max="13827" width="30.33203125" style="106" customWidth="1"/>
    <col min="13828" max="13828" width="50" style="106" customWidth="1"/>
    <col min="13829" max="14080" width="9.109375" style="106"/>
    <col min="14081" max="14081" width="14.44140625" style="106" customWidth="1"/>
    <col min="14082" max="14083" width="30.33203125" style="106" customWidth="1"/>
    <col min="14084" max="14084" width="50" style="106" customWidth="1"/>
    <col min="14085" max="14336" width="9.109375" style="106"/>
    <col min="14337" max="14337" width="14.44140625" style="106" customWidth="1"/>
    <col min="14338" max="14339" width="30.33203125" style="106" customWidth="1"/>
    <col min="14340" max="14340" width="50" style="106" customWidth="1"/>
    <col min="14341" max="14592" width="9.109375" style="106"/>
    <col min="14593" max="14593" width="14.44140625" style="106" customWidth="1"/>
    <col min="14594" max="14595" width="30.33203125" style="106" customWidth="1"/>
    <col min="14596" max="14596" width="50" style="106" customWidth="1"/>
    <col min="14597" max="14848" width="9.109375" style="106"/>
    <col min="14849" max="14849" width="14.44140625" style="106" customWidth="1"/>
    <col min="14850" max="14851" width="30.33203125" style="106" customWidth="1"/>
    <col min="14852" max="14852" width="50" style="106" customWidth="1"/>
    <col min="14853" max="15104" width="9.109375" style="106"/>
    <col min="15105" max="15105" width="14.44140625" style="106" customWidth="1"/>
    <col min="15106" max="15107" width="30.33203125" style="106" customWidth="1"/>
    <col min="15108" max="15108" width="50" style="106" customWidth="1"/>
    <col min="15109" max="15360" width="9.109375" style="106"/>
    <col min="15361" max="15361" width="14.44140625" style="106" customWidth="1"/>
    <col min="15362" max="15363" width="30.33203125" style="106" customWidth="1"/>
    <col min="15364" max="15364" width="50" style="106" customWidth="1"/>
    <col min="15365" max="15616" width="9.109375" style="106"/>
    <col min="15617" max="15617" width="14.44140625" style="106" customWidth="1"/>
    <col min="15618" max="15619" width="30.33203125" style="106" customWidth="1"/>
    <col min="15620" max="15620" width="50" style="106" customWidth="1"/>
    <col min="15621" max="15872" width="9.109375" style="106"/>
    <col min="15873" max="15873" width="14.44140625" style="106" customWidth="1"/>
    <col min="15874" max="15875" width="30.33203125" style="106" customWidth="1"/>
    <col min="15876" max="15876" width="50" style="106" customWidth="1"/>
    <col min="15877" max="16128" width="9.109375" style="106"/>
    <col min="16129" max="16129" width="14.44140625" style="106" customWidth="1"/>
    <col min="16130" max="16131" width="30.33203125" style="106" customWidth="1"/>
    <col min="16132" max="16132" width="50" style="106" customWidth="1"/>
    <col min="16133" max="16384" width="9.109375" style="106"/>
  </cols>
  <sheetData>
    <row r="9" spans="4:4" hidden="1"/>
    <row r="10" spans="4:4">
      <c r="D10" s="107"/>
    </row>
    <row r="11" spans="4:4">
      <c r="D11" s="107"/>
    </row>
    <row r="12" spans="4:4">
      <c r="D12" s="107"/>
    </row>
    <row r="13" spans="4:4" ht="19.5" customHeight="1">
      <c r="D13" s="107"/>
    </row>
    <row r="14" spans="4:4" ht="23.25" customHeight="1"/>
    <row r="15" spans="4:4" ht="24" hidden="1" customHeight="1"/>
    <row r="16" spans="4:4" ht="24" customHeight="1"/>
    <row r="17" spans="1:4" ht="12.75" customHeight="1">
      <c r="A17" s="309" t="s">
        <v>81</v>
      </c>
      <c r="B17" s="309"/>
      <c r="C17" s="309"/>
      <c r="D17" s="309"/>
    </row>
    <row r="18" spans="1:4" ht="48.75" customHeight="1">
      <c r="A18" s="309"/>
      <c r="B18" s="309"/>
      <c r="C18" s="309"/>
      <c r="D18" s="309"/>
    </row>
    <row r="19" spans="1:4" ht="15.6">
      <c r="A19" s="108"/>
      <c r="B19" s="108"/>
      <c r="C19" s="108"/>
      <c r="D19" s="108"/>
    </row>
    <row r="20" spans="1:4" ht="12.75" customHeight="1">
      <c r="A20" s="310" t="s">
        <v>76</v>
      </c>
      <c r="B20" s="310"/>
      <c r="C20" s="311" t="s">
        <v>77</v>
      </c>
      <c r="D20" s="312"/>
    </row>
    <row r="21" spans="1:4" ht="32.4" customHeight="1">
      <c r="A21" s="109" t="s">
        <v>78</v>
      </c>
      <c r="B21" s="109" t="s">
        <v>79</v>
      </c>
      <c r="C21" s="312"/>
      <c r="D21" s="312"/>
    </row>
    <row r="22" spans="1:4" s="112" customFormat="1" ht="33.75" customHeight="1">
      <c r="A22" s="110"/>
      <c r="B22" s="111"/>
      <c r="C22" s="307" t="s">
        <v>82</v>
      </c>
      <c r="D22" s="308"/>
    </row>
    <row r="23" spans="1:4" s="112" customFormat="1" ht="31.5" customHeight="1">
      <c r="A23" s="113">
        <v>904</v>
      </c>
      <c r="B23" s="114" t="s">
        <v>83</v>
      </c>
      <c r="C23" s="313" t="s">
        <v>41</v>
      </c>
      <c r="D23" s="308"/>
    </row>
    <row r="24" spans="1:4" s="112" customFormat="1" ht="28.5" customHeight="1">
      <c r="A24" s="113">
        <v>904</v>
      </c>
      <c r="B24" s="114" t="s">
        <v>139</v>
      </c>
      <c r="C24" s="313" t="s">
        <v>107</v>
      </c>
      <c r="D24" s="308"/>
    </row>
    <row r="25" spans="1:4" s="112" customFormat="1" ht="15.75" customHeight="1">
      <c r="A25" s="113">
        <v>904</v>
      </c>
      <c r="B25" s="113" t="s">
        <v>84</v>
      </c>
      <c r="C25" s="313" t="s">
        <v>85</v>
      </c>
      <c r="D25" s="308"/>
    </row>
    <row r="26" spans="1:4" s="112" customFormat="1" ht="34.5" customHeight="1">
      <c r="A26" s="110"/>
      <c r="B26" s="111"/>
      <c r="C26" s="307" t="s">
        <v>86</v>
      </c>
      <c r="D26" s="308"/>
    </row>
    <row r="27" spans="1:4" s="112" customFormat="1" ht="30" customHeight="1">
      <c r="A27" s="113">
        <v>907</v>
      </c>
      <c r="B27" s="114" t="s">
        <v>83</v>
      </c>
      <c r="C27" s="313" t="s">
        <v>41</v>
      </c>
      <c r="D27" s="308"/>
    </row>
    <row r="28" spans="1:4" s="112" customFormat="1" ht="30" customHeight="1">
      <c r="A28" s="113">
        <v>907</v>
      </c>
      <c r="B28" s="114" t="s">
        <v>140</v>
      </c>
      <c r="C28" s="313" t="s">
        <v>107</v>
      </c>
      <c r="D28" s="308"/>
    </row>
    <row r="29" spans="1:4" s="112" customFormat="1" ht="15.75" customHeight="1">
      <c r="A29" s="113">
        <v>907</v>
      </c>
      <c r="B29" s="113" t="s">
        <v>84</v>
      </c>
      <c r="C29" s="313" t="s">
        <v>85</v>
      </c>
      <c r="D29" s="308"/>
    </row>
    <row r="30" spans="1:4" s="112" customFormat="1" ht="33.75" customHeight="1">
      <c r="A30" s="110"/>
      <c r="B30" s="111"/>
      <c r="C30" s="307" t="s">
        <v>87</v>
      </c>
      <c r="D30" s="308"/>
    </row>
    <row r="31" spans="1:4" s="112" customFormat="1" ht="23.25" customHeight="1">
      <c r="A31" s="113">
        <v>910</v>
      </c>
      <c r="B31" s="114" t="s">
        <v>140</v>
      </c>
      <c r="C31" s="313" t="s">
        <v>107</v>
      </c>
      <c r="D31" s="308"/>
    </row>
    <row r="32" spans="1:4" s="112" customFormat="1" ht="18" customHeight="1">
      <c r="A32" s="113">
        <v>910</v>
      </c>
      <c r="B32" s="113" t="s">
        <v>84</v>
      </c>
      <c r="C32" s="313" t="s">
        <v>85</v>
      </c>
      <c r="D32" s="308"/>
    </row>
    <row r="33" spans="1:4" s="112" customFormat="1" ht="41.25" customHeight="1">
      <c r="A33" s="110"/>
      <c r="B33" s="111"/>
      <c r="C33" s="307" t="s">
        <v>88</v>
      </c>
      <c r="D33" s="308"/>
    </row>
    <row r="34" spans="1:4" s="112" customFormat="1" ht="56.4" customHeight="1">
      <c r="A34" s="113">
        <v>913</v>
      </c>
      <c r="B34" s="113" t="s">
        <v>89</v>
      </c>
      <c r="C34" s="314" t="s">
        <v>29</v>
      </c>
      <c r="D34" s="314"/>
    </row>
    <row r="35" spans="1:4" s="112" customFormat="1" ht="45.75" customHeight="1">
      <c r="A35" s="113">
        <v>913</v>
      </c>
      <c r="B35" s="113" t="s">
        <v>90</v>
      </c>
      <c r="C35" s="313" t="s">
        <v>142</v>
      </c>
      <c r="D35" s="308"/>
    </row>
    <row r="36" spans="1:4" s="112" customFormat="1" ht="21" customHeight="1">
      <c r="A36" s="113">
        <v>913</v>
      </c>
      <c r="B36" s="114" t="s">
        <v>745</v>
      </c>
      <c r="C36" s="313" t="s">
        <v>107</v>
      </c>
      <c r="D36" s="308"/>
    </row>
    <row r="37" spans="1:4" s="112" customFormat="1" ht="68.25" customHeight="1">
      <c r="A37" s="113">
        <v>913</v>
      </c>
      <c r="B37" s="114" t="s">
        <v>746</v>
      </c>
      <c r="C37" s="315" t="s">
        <v>747</v>
      </c>
      <c r="D37" s="316"/>
    </row>
    <row r="38" spans="1:4" s="115" customFormat="1" ht="45.75" customHeight="1">
      <c r="A38" s="114">
        <v>913</v>
      </c>
      <c r="B38" s="114" t="s">
        <v>91</v>
      </c>
      <c r="C38" s="313" t="s">
        <v>46</v>
      </c>
      <c r="D38" s="308"/>
    </row>
    <row r="39" spans="1:4" s="112" customFormat="1" ht="29.25" customHeight="1">
      <c r="A39" s="113">
        <v>913</v>
      </c>
      <c r="B39" s="113" t="s">
        <v>80</v>
      </c>
      <c r="C39" s="313" t="s">
        <v>54</v>
      </c>
      <c r="D39" s="308"/>
    </row>
    <row r="40" spans="1:4" s="112" customFormat="1" ht="18.75" customHeight="1">
      <c r="A40" s="113">
        <v>913</v>
      </c>
      <c r="B40" s="113" t="s">
        <v>84</v>
      </c>
      <c r="C40" s="313" t="s">
        <v>85</v>
      </c>
      <c r="D40" s="308"/>
    </row>
    <row r="41" spans="1:4" s="112" customFormat="1" ht="24.75" customHeight="1">
      <c r="A41" s="110"/>
      <c r="B41" s="111"/>
      <c r="C41" s="307" t="s">
        <v>92</v>
      </c>
      <c r="D41" s="308"/>
    </row>
    <row r="42" spans="1:4" s="112" customFormat="1" ht="24.75" customHeight="1">
      <c r="A42" s="113">
        <v>917</v>
      </c>
      <c r="B42" s="114" t="s">
        <v>140</v>
      </c>
      <c r="C42" s="313" t="s">
        <v>107</v>
      </c>
      <c r="D42" s="308"/>
    </row>
    <row r="43" spans="1:4" s="112" customFormat="1" ht="32.4" customHeight="1">
      <c r="A43" s="113">
        <v>917</v>
      </c>
      <c r="B43" s="113" t="s">
        <v>80</v>
      </c>
      <c r="C43" s="313" t="s">
        <v>54</v>
      </c>
      <c r="D43" s="308"/>
    </row>
    <row r="44" spans="1:4" s="112" customFormat="1" ht="14.4">
      <c r="A44" s="113">
        <v>917</v>
      </c>
      <c r="B44" s="113" t="s">
        <v>84</v>
      </c>
      <c r="C44" s="313" t="s">
        <v>85</v>
      </c>
      <c r="D44" s="308"/>
    </row>
    <row r="45" spans="1:4" s="112" customFormat="1" ht="51" customHeight="1">
      <c r="A45" s="110"/>
      <c r="B45" s="111"/>
      <c r="C45" s="307" t="s">
        <v>93</v>
      </c>
      <c r="D45" s="308"/>
    </row>
    <row r="46" spans="1:4" s="112" customFormat="1" ht="16.5" customHeight="1">
      <c r="A46" s="113">
        <v>918</v>
      </c>
      <c r="B46" s="114" t="s">
        <v>140</v>
      </c>
      <c r="C46" s="313" t="s">
        <v>107</v>
      </c>
      <c r="D46" s="308"/>
    </row>
    <row r="47" spans="1:4" s="112" customFormat="1" ht="31.5" customHeight="1">
      <c r="A47" s="113">
        <v>918</v>
      </c>
      <c r="B47" s="113" t="s">
        <v>80</v>
      </c>
      <c r="C47" s="313" t="s">
        <v>54</v>
      </c>
      <c r="D47" s="308"/>
    </row>
    <row r="48" spans="1:4" s="112" customFormat="1" ht="14.4">
      <c r="A48" s="113">
        <v>918</v>
      </c>
      <c r="B48" s="113" t="s">
        <v>84</v>
      </c>
      <c r="C48" s="313" t="s">
        <v>85</v>
      </c>
      <c r="D48" s="308"/>
    </row>
    <row r="49" spans="1:5" s="112" customFormat="1" ht="60" customHeight="1">
      <c r="A49" s="104"/>
      <c r="B49" s="15"/>
      <c r="C49" s="307" t="s">
        <v>94</v>
      </c>
      <c r="D49" s="307"/>
    </row>
    <row r="50" spans="1:5" s="112" customFormat="1" ht="13.5" customHeight="1">
      <c r="A50" s="104"/>
      <c r="B50" s="15" t="s">
        <v>95</v>
      </c>
      <c r="C50" s="317" t="s">
        <v>96</v>
      </c>
      <c r="D50" s="317"/>
    </row>
    <row r="51" spans="1:5" s="112" customFormat="1" ht="13.5" customHeight="1">
      <c r="A51" s="116"/>
      <c r="B51" s="117"/>
      <c r="C51" s="118"/>
      <c r="D51" s="118"/>
    </row>
    <row r="52" spans="1:5" s="119" customFormat="1" ht="19.95" customHeight="1">
      <c r="A52" s="318" t="s">
        <v>97</v>
      </c>
      <c r="B52" s="318"/>
      <c r="C52" s="318"/>
      <c r="D52" s="318"/>
    </row>
    <row r="53" spans="1:5" s="119" customFormat="1" ht="30.75" customHeight="1">
      <c r="A53" s="318" t="s">
        <v>143</v>
      </c>
      <c r="B53" s="318"/>
      <c r="C53" s="318"/>
      <c r="D53" s="318"/>
    </row>
    <row r="54" spans="1:5">
      <c r="A54" s="120"/>
      <c r="B54" s="120"/>
      <c r="C54" s="120"/>
      <c r="D54" s="120"/>
    </row>
    <row r="56" spans="1:5" ht="13.8">
      <c r="A56" s="58" t="s">
        <v>2</v>
      </c>
      <c r="B56" s="1"/>
      <c r="C56" s="105"/>
      <c r="D56" s="319" t="s">
        <v>98</v>
      </c>
      <c r="E56" s="319"/>
    </row>
  </sheetData>
  <mergeCells count="35">
    <mergeCell ref="C50:D50"/>
    <mergeCell ref="A52:D52"/>
    <mergeCell ref="A53:D53"/>
    <mergeCell ref="D56:E56"/>
    <mergeCell ref="C44:D44"/>
    <mergeCell ref="C45:D45"/>
    <mergeCell ref="C48:D48"/>
    <mergeCell ref="C47:D47"/>
    <mergeCell ref="C49:D49"/>
    <mergeCell ref="C46:D46"/>
    <mergeCell ref="C43:D43"/>
    <mergeCell ref="C31:D31"/>
    <mergeCell ref="C32:D32"/>
    <mergeCell ref="C33:D33"/>
    <mergeCell ref="C34:D34"/>
    <mergeCell ref="C35:D35"/>
    <mergeCell ref="C38:D38"/>
    <mergeCell ref="C39:D39"/>
    <mergeCell ref="C40:D40"/>
    <mergeCell ref="C41:D41"/>
    <mergeCell ref="C36:D36"/>
    <mergeCell ref="C42:D42"/>
    <mergeCell ref="C37:D37"/>
    <mergeCell ref="C30:D30"/>
    <mergeCell ref="A17:D18"/>
    <mergeCell ref="A20:B20"/>
    <mergeCell ref="C20:D21"/>
    <mergeCell ref="C22:D22"/>
    <mergeCell ref="C23:D23"/>
    <mergeCell ref="C25:D25"/>
    <mergeCell ref="C26:D26"/>
    <mergeCell ref="C27:D27"/>
    <mergeCell ref="C29:D29"/>
    <mergeCell ref="C24:D24"/>
    <mergeCell ref="C28:D28"/>
  </mergeCells>
  <pageMargins left="0.78740157480314965" right="0.39370078740157483" top="0.6692913385826772" bottom="0.39370078740157483" header="0.51181102362204722" footer="0"/>
  <pageSetup paperSize="9" scale="70" orientation="portrait" r:id="rId1"/>
  <headerFooter differentFirst="1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1:E619"/>
  <sheetViews>
    <sheetView showGridLines="0" workbookViewId="0">
      <selection activeCell="L47" sqref="L47"/>
    </sheetView>
  </sheetViews>
  <sheetFormatPr defaultColWidth="9.109375" defaultRowHeight="15.6"/>
  <cols>
    <col min="1" max="1" width="68.6640625" style="268" customWidth="1"/>
    <col min="2" max="2" width="13.44140625" style="286" customWidth="1"/>
    <col min="3" max="3" width="7.5546875" style="286" customWidth="1"/>
    <col min="4" max="4" width="9.6640625" style="286" customWidth="1"/>
    <col min="5" max="5" width="13.33203125" style="268" customWidth="1"/>
    <col min="6" max="239" width="9.109375" style="268" customWidth="1"/>
    <col min="240" max="16384" width="9.109375" style="268"/>
  </cols>
  <sheetData>
    <row r="11" spans="1:5">
      <c r="A11" s="130"/>
      <c r="B11" s="131"/>
      <c r="C11" s="131"/>
      <c r="D11" s="131"/>
      <c r="E11" s="132"/>
    </row>
    <row r="12" spans="1:5">
      <c r="A12" s="134"/>
      <c r="B12" s="131"/>
      <c r="C12" s="131"/>
      <c r="D12" s="131"/>
      <c r="E12" s="132"/>
    </row>
    <row r="13" spans="1:5">
      <c r="A13" s="134"/>
      <c r="B13" s="131"/>
      <c r="C13" s="131"/>
      <c r="D13" s="131"/>
      <c r="E13" s="132"/>
    </row>
    <row r="14" spans="1:5" ht="57.75" customHeight="1">
      <c r="A14" s="321" t="s">
        <v>150</v>
      </c>
      <c r="B14" s="321"/>
      <c r="C14" s="321"/>
      <c r="D14" s="321"/>
      <c r="E14" s="321"/>
    </row>
    <row r="15" spans="1:5" ht="16.5" customHeight="1">
      <c r="A15" s="269"/>
      <c r="B15" s="266"/>
      <c r="C15" s="266"/>
      <c r="D15" s="266"/>
      <c r="E15" s="267"/>
    </row>
    <row r="16" spans="1:5">
      <c r="A16" s="322" t="s">
        <v>151</v>
      </c>
      <c r="B16" s="323" t="s">
        <v>152</v>
      </c>
      <c r="C16" s="323"/>
      <c r="D16" s="323"/>
      <c r="E16" s="324" t="s">
        <v>153</v>
      </c>
    </row>
    <row r="17" spans="1:5" ht="28.5" customHeight="1">
      <c r="A17" s="322"/>
      <c r="B17" s="252" t="s">
        <v>154</v>
      </c>
      <c r="C17" s="252" t="s">
        <v>155</v>
      </c>
      <c r="D17" s="139" t="s">
        <v>156</v>
      </c>
      <c r="E17" s="324"/>
    </row>
    <row r="18" spans="1:5">
      <c r="A18" s="140">
        <v>1</v>
      </c>
      <c r="B18" s="140">
        <v>2</v>
      </c>
      <c r="C18" s="140">
        <v>3</v>
      </c>
      <c r="D18" s="140">
        <v>4</v>
      </c>
      <c r="E18" s="140">
        <v>5</v>
      </c>
    </row>
    <row r="19" spans="1:5" s="276" customFormat="1" ht="31.2">
      <c r="A19" s="287" t="s">
        <v>157</v>
      </c>
      <c r="B19" s="273" t="s">
        <v>158</v>
      </c>
      <c r="C19" s="274" t="s">
        <v>159</v>
      </c>
      <c r="D19" s="288">
        <v>0</v>
      </c>
      <c r="E19" s="275">
        <v>747406.7</v>
      </c>
    </row>
    <row r="20" spans="1:5" ht="31.2">
      <c r="A20" s="289" t="s">
        <v>160</v>
      </c>
      <c r="B20" s="280" t="s">
        <v>161</v>
      </c>
      <c r="C20" s="281" t="s">
        <v>159</v>
      </c>
      <c r="D20" s="290">
        <v>0</v>
      </c>
      <c r="E20" s="282">
        <v>732943.1</v>
      </c>
    </row>
    <row r="21" spans="1:5" ht="31.2">
      <c r="A21" s="289" t="s">
        <v>162</v>
      </c>
      <c r="B21" s="280" t="s">
        <v>163</v>
      </c>
      <c r="C21" s="281" t="s">
        <v>159</v>
      </c>
      <c r="D21" s="290">
        <v>0</v>
      </c>
      <c r="E21" s="282">
        <v>212376.8</v>
      </c>
    </row>
    <row r="22" spans="1:5" ht="31.2">
      <c r="A22" s="289" t="s">
        <v>164</v>
      </c>
      <c r="B22" s="280" t="s">
        <v>165</v>
      </c>
      <c r="C22" s="281" t="s">
        <v>159</v>
      </c>
      <c r="D22" s="290">
        <v>0</v>
      </c>
      <c r="E22" s="282">
        <v>1175</v>
      </c>
    </row>
    <row r="23" spans="1:5" ht="31.2">
      <c r="A23" s="289" t="s">
        <v>166</v>
      </c>
      <c r="B23" s="280" t="s">
        <v>165</v>
      </c>
      <c r="C23" s="281" t="s">
        <v>167</v>
      </c>
      <c r="D23" s="290">
        <v>0</v>
      </c>
      <c r="E23" s="282">
        <v>1175</v>
      </c>
    </row>
    <row r="24" spans="1:5">
      <c r="A24" s="289" t="s">
        <v>168</v>
      </c>
      <c r="B24" s="280" t="s">
        <v>165</v>
      </c>
      <c r="C24" s="281" t="s">
        <v>167</v>
      </c>
      <c r="D24" s="290">
        <v>701</v>
      </c>
      <c r="E24" s="282">
        <v>1175</v>
      </c>
    </row>
    <row r="25" spans="1:5">
      <c r="A25" s="289" t="s">
        <v>169</v>
      </c>
      <c r="B25" s="280" t="s">
        <v>170</v>
      </c>
      <c r="C25" s="281" t="s">
        <v>159</v>
      </c>
      <c r="D25" s="290">
        <v>0</v>
      </c>
      <c r="E25" s="282">
        <v>91</v>
      </c>
    </row>
    <row r="26" spans="1:5" ht="31.2">
      <c r="A26" s="289" t="s">
        <v>166</v>
      </c>
      <c r="B26" s="280" t="s">
        <v>170</v>
      </c>
      <c r="C26" s="281" t="s">
        <v>167</v>
      </c>
      <c r="D26" s="290">
        <v>0</v>
      </c>
      <c r="E26" s="282">
        <v>91</v>
      </c>
    </row>
    <row r="27" spans="1:5">
      <c r="A27" s="289" t="s">
        <v>168</v>
      </c>
      <c r="B27" s="280" t="s">
        <v>170</v>
      </c>
      <c r="C27" s="281" t="s">
        <v>167</v>
      </c>
      <c r="D27" s="290">
        <v>701</v>
      </c>
      <c r="E27" s="282">
        <v>91</v>
      </c>
    </row>
    <row r="28" spans="1:5">
      <c r="A28" s="289" t="s">
        <v>171</v>
      </c>
      <c r="B28" s="280" t="s">
        <v>172</v>
      </c>
      <c r="C28" s="281" t="s">
        <v>159</v>
      </c>
      <c r="D28" s="290">
        <v>0</v>
      </c>
      <c r="E28" s="282">
        <v>153.69999999999999</v>
      </c>
    </row>
    <row r="29" spans="1:5" ht="31.2">
      <c r="A29" s="289" t="s">
        <v>166</v>
      </c>
      <c r="B29" s="280" t="s">
        <v>172</v>
      </c>
      <c r="C29" s="281" t="s">
        <v>167</v>
      </c>
      <c r="D29" s="290">
        <v>0</v>
      </c>
      <c r="E29" s="282">
        <v>153.69999999999999</v>
      </c>
    </row>
    <row r="30" spans="1:5" ht="31.2">
      <c r="A30" s="289" t="s">
        <v>173</v>
      </c>
      <c r="B30" s="280" t="s">
        <v>172</v>
      </c>
      <c r="C30" s="281" t="s">
        <v>167</v>
      </c>
      <c r="D30" s="290">
        <v>705</v>
      </c>
      <c r="E30" s="282">
        <v>153.69999999999999</v>
      </c>
    </row>
    <row r="31" spans="1:5">
      <c r="A31" s="289" t="s">
        <v>174</v>
      </c>
      <c r="B31" s="280" t="s">
        <v>175</v>
      </c>
      <c r="C31" s="281" t="s">
        <v>159</v>
      </c>
      <c r="D31" s="290">
        <v>0</v>
      </c>
      <c r="E31" s="282">
        <v>35263</v>
      </c>
    </row>
    <row r="32" spans="1:5" ht="31.2">
      <c r="A32" s="289" t="s">
        <v>166</v>
      </c>
      <c r="B32" s="280" t="s">
        <v>175</v>
      </c>
      <c r="C32" s="281" t="s">
        <v>167</v>
      </c>
      <c r="D32" s="290">
        <v>0</v>
      </c>
      <c r="E32" s="282">
        <v>34409.4</v>
      </c>
    </row>
    <row r="33" spans="1:5">
      <c r="A33" s="289" t="s">
        <v>168</v>
      </c>
      <c r="B33" s="280" t="s">
        <v>175</v>
      </c>
      <c r="C33" s="281" t="s">
        <v>167</v>
      </c>
      <c r="D33" s="290">
        <v>701</v>
      </c>
      <c r="E33" s="282">
        <v>34409.4</v>
      </c>
    </row>
    <row r="34" spans="1:5">
      <c r="A34" s="289" t="s">
        <v>237</v>
      </c>
      <c r="B34" s="280" t="s">
        <v>175</v>
      </c>
      <c r="C34" s="281" t="s">
        <v>238</v>
      </c>
      <c r="D34" s="290">
        <v>0</v>
      </c>
      <c r="E34" s="282">
        <v>130</v>
      </c>
    </row>
    <row r="35" spans="1:5">
      <c r="A35" s="289" t="s">
        <v>168</v>
      </c>
      <c r="B35" s="280" t="s">
        <v>175</v>
      </c>
      <c r="C35" s="281" t="s">
        <v>238</v>
      </c>
      <c r="D35" s="290">
        <v>701</v>
      </c>
      <c r="E35" s="282">
        <v>130</v>
      </c>
    </row>
    <row r="36" spans="1:5">
      <c r="A36" s="289" t="s">
        <v>176</v>
      </c>
      <c r="B36" s="280" t="s">
        <v>175</v>
      </c>
      <c r="C36" s="281" t="s">
        <v>177</v>
      </c>
      <c r="D36" s="290">
        <v>0</v>
      </c>
      <c r="E36" s="282">
        <v>723.6</v>
      </c>
    </row>
    <row r="37" spans="1:5">
      <c r="A37" s="289" t="s">
        <v>168</v>
      </c>
      <c r="B37" s="280" t="s">
        <v>175</v>
      </c>
      <c r="C37" s="281" t="s">
        <v>177</v>
      </c>
      <c r="D37" s="290">
        <v>701</v>
      </c>
      <c r="E37" s="282">
        <v>723.6</v>
      </c>
    </row>
    <row r="38" spans="1:5" ht="62.4">
      <c r="A38" s="289" t="s">
        <v>178</v>
      </c>
      <c r="B38" s="280" t="s">
        <v>179</v>
      </c>
      <c r="C38" s="281" t="s">
        <v>159</v>
      </c>
      <c r="D38" s="290">
        <v>0</v>
      </c>
      <c r="E38" s="282">
        <v>174046.9</v>
      </c>
    </row>
    <row r="39" spans="1:5" ht="62.4">
      <c r="A39" s="289" t="s">
        <v>180</v>
      </c>
      <c r="B39" s="280" t="s">
        <v>179</v>
      </c>
      <c r="C39" s="281" t="s">
        <v>181</v>
      </c>
      <c r="D39" s="290">
        <v>0</v>
      </c>
      <c r="E39" s="282">
        <v>173035.9</v>
      </c>
    </row>
    <row r="40" spans="1:5">
      <c r="A40" s="289" t="s">
        <v>168</v>
      </c>
      <c r="B40" s="280" t="s">
        <v>179</v>
      </c>
      <c r="C40" s="281" t="s">
        <v>181</v>
      </c>
      <c r="D40" s="290">
        <v>701</v>
      </c>
      <c r="E40" s="282">
        <v>173035.9</v>
      </c>
    </row>
    <row r="41" spans="1:5" ht="31.2">
      <c r="A41" s="289" t="s">
        <v>166</v>
      </c>
      <c r="B41" s="280" t="s">
        <v>179</v>
      </c>
      <c r="C41" s="281" t="s">
        <v>167</v>
      </c>
      <c r="D41" s="290">
        <v>0</v>
      </c>
      <c r="E41" s="282">
        <v>1011</v>
      </c>
    </row>
    <row r="42" spans="1:5">
      <c r="A42" s="289" t="s">
        <v>168</v>
      </c>
      <c r="B42" s="280" t="s">
        <v>179</v>
      </c>
      <c r="C42" s="281" t="s">
        <v>167</v>
      </c>
      <c r="D42" s="290">
        <v>701</v>
      </c>
      <c r="E42" s="282">
        <v>1011</v>
      </c>
    </row>
    <row r="43" spans="1:5" ht="62.4">
      <c r="A43" s="289" t="s">
        <v>182</v>
      </c>
      <c r="B43" s="280" t="s">
        <v>183</v>
      </c>
      <c r="C43" s="281" t="s">
        <v>159</v>
      </c>
      <c r="D43" s="290">
        <v>0</v>
      </c>
      <c r="E43" s="282">
        <v>44</v>
      </c>
    </row>
    <row r="44" spans="1:5" ht="31.2">
      <c r="A44" s="289" t="s">
        <v>166</v>
      </c>
      <c r="B44" s="280" t="s">
        <v>183</v>
      </c>
      <c r="C44" s="281" t="s">
        <v>167</v>
      </c>
      <c r="D44" s="290">
        <v>0</v>
      </c>
      <c r="E44" s="282">
        <v>44</v>
      </c>
    </row>
    <row r="45" spans="1:5">
      <c r="A45" s="289" t="s">
        <v>168</v>
      </c>
      <c r="B45" s="280" t="s">
        <v>183</v>
      </c>
      <c r="C45" s="281" t="s">
        <v>167</v>
      </c>
      <c r="D45" s="290">
        <v>701</v>
      </c>
      <c r="E45" s="282">
        <v>44</v>
      </c>
    </row>
    <row r="46" spans="1:5">
      <c r="A46" s="289" t="s">
        <v>184</v>
      </c>
      <c r="B46" s="280" t="s">
        <v>185</v>
      </c>
      <c r="C46" s="281" t="s">
        <v>159</v>
      </c>
      <c r="D46" s="290">
        <v>0</v>
      </c>
      <c r="E46" s="282">
        <v>1603.2</v>
      </c>
    </row>
    <row r="47" spans="1:5" ht="31.2">
      <c r="A47" s="289" t="s">
        <v>166</v>
      </c>
      <c r="B47" s="280" t="s">
        <v>185</v>
      </c>
      <c r="C47" s="281" t="s">
        <v>167</v>
      </c>
      <c r="D47" s="290">
        <v>0</v>
      </c>
      <c r="E47" s="282">
        <v>1603.2</v>
      </c>
    </row>
    <row r="48" spans="1:5">
      <c r="A48" s="289" t="s">
        <v>168</v>
      </c>
      <c r="B48" s="280" t="s">
        <v>185</v>
      </c>
      <c r="C48" s="281" t="s">
        <v>167</v>
      </c>
      <c r="D48" s="290">
        <v>701</v>
      </c>
      <c r="E48" s="282">
        <v>1603.2</v>
      </c>
    </row>
    <row r="49" spans="1:5" ht="31.2">
      <c r="A49" s="289" t="s">
        <v>186</v>
      </c>
      <c r="B49" s="280" t="s">
        <v>187</v>
      </c>
      <c r="C49" s="281" t="s">
        <v>159</v>
      </c>
      <c r="D49" s="290">
        <v>0</v>
      </c>
      <c r="E49" s="282">
        <v>484758.5</v>
      </c>
    </row>
    <row r="50" spans="1:5" ht="31.2">
      <c r="A50" s="289" t="s">
        <v>164</v>
      </c>
      <c r="B50" s="280" t="s">
        <v>188</v>
      </c>
      <c r="C50" s="281" t="s">
        <v>159</v>
      </c>
      <c r="D50" s="290">
        <v>0</v>
      </c>
      <c r="E50" s="282">
        <v>2219</v>
      </c>
    </row>
    <row r="51" spans="1:5" ht="31.2">
      <c r="A51" s="289" t="s">
        <v>166</v>
      </c>
      <c r="B51" s="280" t="s">
        <v>188</v>
      </c>
      <c r="C51" s="281" t="s">
        <v>167</v>
      </c>
      <c r="D51" s="290">
        <v>0</v>
      </c>
      <c r="E51" s="282">
        <v>2219</v>
      </c>
    </row>
    <row r="52" spans="1:5">
      <c r="A52" s="289" t="s">
        <v>189</v>
      </c>
      <c r="B52" s="280" t="s">
        <v>188</v>
      </c>
      <c r="C52" s="281" t="s">
        <v>167</v>
      </c>
      <c r="D52" s="290">
        <v>702</v>
      </c>
      <c r="E52" s="282">
        <v>2219</v>
      </c>
    </row>
    <row r="53" spans="1:5">
      <c r="A53" s="289" t="s">
        <v>190</v>
      </c>
      <c r="B53" s="280" t="s">
        <v>191</v>
      </c>
      <c r="C53" s="281" t="s">
        <v>159</v>
      </c>
      <c r="D53" s="290">
        <v>0</v>
      </c>
      <c r="E53" s="282">
        <v>2154.6</v>
      </c>
    </row>
    <row r="54" spans="1:5" ht="31.2">
      <c r="A54" s="289" t="s">
        <v>166</v>
      </c>
      <c r="B54" s="280" t="s">
        <v>191</v>
      </c>
      <c r="C54" s="281" t="s">
        <v>167</v>
      </c>
      <c r="D54" s="290">
        <v>0</v>
      </c>
      <c r="E54" s="282">
        <v>2154.6</v>
      </c>
    </row>
    <row r="55" spans="1:5">
      <c r="A55" s="289" t="s">
        <v>189</v>
      </c>
      <c r="B55" s="280" t="s">
        <v>191</v>
      </c>
      <c r="C55" s="281" t="s">
        <v>167</v>
      </c>
      <c r="D55" s="290">
        <v>702</v>
      </c>
      <c r="E55" s="282">
        <v>2154.6</v>
      </c>
    </row>
    <row r="56" spans="1:5">
      <c r="A56" s="289" t="s">
        <v>169</v>
      </c>
      <c r="B56" s="280" t="s">
        <v>192</v>
      </c>
      <c r="C56" s="281" t="s">
        <v>159</v>
      </c>
      <c r="D56" s="290">
        <v>0</v>
      </c>
      <c r="E56" s="282">
        <v>198.7</v>
      </c>
    </row>
    <row r="57" spans="1:5" ht="31.2">
      <c r="A57" s="289" t="s">
        <v>166</v>
      </c>
      <c r="B57" s="280" t="s">
        <v>192</v>
      </c>
      <c r="C57" s="281" t="s">
        <v>167</v>
      </c>
      <c r="D57" s="290">
        <v>0</v>
      </c>
      <c r="E57" s="282">
        <v>198.7</v>
      </c>
    </row>
    <row r="58" spans="1:5">
      <c r="A58" s="289" t="s">
        <v>189</v>
      </c>
      <c r="B58" s="280" t="s">
        <v>192</v>
      </c>
      <c r="C58" s="281" t="s">
        <v>167</v>
      </c>
      <c r="D58" s="290">
        <v>702</v>
      </c>
      <c r="E58" s="282">
        <v>198.7</v>
      </c>
    </row>
    <row r="59" spans="1:5" ht="31.2">
      <c r="A59" s="289" t="s">
        <v>193</v>
      </c>
      <c r="B59" s="280" t="s">
        <v>194</v>
      </c>
      <c r="C59" s="281" t="s">
        <v>159</v>
      </c>
      <c r="D59" s="290">
        <v>0</v>
      </c>
      <c r="E59" s="282">
        <v>8375.6</v>
      </c>
    </row>
    <row r="60" spans="1:5" ht="31.2">
      <c r="A60" s="289" t="s">
        <v>166</v>
      </c>
      <c r="B60" s="280" t="s">
        <v>194</v>
      </c>
      <c r="C60" s="281" t="s">
        <v>167</v>
      </c>
      <c r="D60" s="290">
        <v>0</v>
      </c>
      <c r="E60" s="282">
        <v>8375.6</v>
      </c>
    </row>
    <row r="61" spans="1:5">
      <c r="A61" s="289" t="s">
        <v>189</v>
      </c>
      <c r="B61" s="280" t="s">
        <v>194</v>
      </c>
      <c r="C61" s="281" t="s">
        <v>167</v>
      </c>
      <c r="D61" s="290">
        <v>702</v>
      </c>
      <c r="E61" s="282">
        <v>8375.6</v>
      </c>
    </row>
    <row r="62" spans="1:5" ht="31.2">
      <c r="A62" s="289" t="s">
        <v>195</v>
      </c>
      <c r="B62" s="280" t="s">
        <v>196</v>
      </c>
      <c r="C62" s="281" t="s">
        <v>159</v>
      </c>
      <c r="D62" s="290">
        <v>0</v>
      </c>
      <c r="E62" s="282">
        <v>100</v>
      </c>
    </row>
    <row r="63" spans="1:5" ht="62.4">
      <c r="A63" s="289" t="s">
        <v>180</v>
      </c>
      <c r="B63" s="280" t="s">
        <v>196</v>
      </c>
      <c r="C63" s="281" t="s">
        <v>181</v>
      </c>
      <c r="D63" s="290">
        <v>0</v>
      </c>
      <c r="E63" s="282">
        <v>100</v>
      </c>
    </row>
    <row r="64" spans="1:5">
      <c r="A64" s="289" t="s">
        <v>189</v>
      </c>
      <c r="B64" s="280" t="s">
        <v>196</v>
      </c>
      <c r="C64" s="281" t="s">
        <v>181</v>
      </c>
      <c r="D64" s="290">
        <v>702</v>
      </c>
      <c r="E64" s="282">
        <v>100</v>
      </c>
    </row>
    <row r="65" spans="1:5">
      <c r="A65" s="289" t="s">
        <v>197</v>
      </c>
      <c r="B65" s="280" t="s">
        <v>198</v>
      </c>
      <c r="C65" s="281" t="s">
        <v>159</v>
      </c>
      <c r="D65" s="290">
        <v>0</v>
      </c>
      <c r="E65" s="282">
        <v>15</v>
      </c>
    </row>
    <row r="66" spans="1:5" ht="31.2">
      <c r="A66" s="289" t="s">
        <v>166</v>
      </c>
      <c r="B66" s="280" t="s">
        <v>198</v>
      </c>
      <c r="C66" s="281" t="s">
        <v>167</v>
      </c>
      <c r="D66" s="290">
        <v>0</v>
      </c>
      <c r="E66" s="282">
        <v>15</v>
      </c>
    </row>
    <row r="67" spans="1:5">
      <c r="A67" s="289" t="s">
        <v>189</v>
      </c>
      <c r="B67" s="280" t="s">
        <v>198</v>
      </c>
      <c r="C67" s="281" t="s">
        <v>167</v>
      </c>
      <c r="D67" s="290">
        <v>702</v>
      </c>
      <c r="E67" s="282">
        <v>15</v>
      </c>
    </row>
    <row r="68" spans="1:5">
      <c r="A68" s="289" t="s">
        <v>199</v>
      </c>
      <c r="B68" s="280" t="s">
        <v>200</v>
      </c>
      <c r="C68" s="281" t="s">
        <v>159</v>
      </c>
      <c r="D68" s="290">
        <v>0</v>
      </c>
      <c r="E68" s="282">
        <v>213.4</v>
      </c>
    </row>
    <row r="69" spans="1:5" ht="31.2">
      <c r="A69" s="289" t="s">
        <v>166</v>
      </c>
      <c r="B69" s="280" t="s">
        <v>200</v>
      </c>
      <c r="C69" s="281" t="s">
        <v>167</v>
      </c>
      <c r="D69" s="290">
        <v>0</v>
      </c>
      <c r="E69" s="282">
        <v>213.4</v>
      </c>
    </row>
    <row r="70" spans="1:5">
      <c r="A70" s="289" t="s">
        <v>189</v>
      </c>
      <c r="B70" s="280" t="s">
        <v>200</v>
      </c>
      <c r="C70" s="281" t="s">
        <v>167</v>
      </c>
      <c r="D70" s="290">
        <v>702</v>
      </c>
      <c r="E70" s="282">
        <v>213.4</v>
      </c>
    </row>
    <row r="71" spans="1:5">
      <c r="A71" s="289" t="s">
        <v>171</v>
      </c>
      <c r="B71" s="280" t="s">
        <v>201</v>
      </c>
      <c r="C71" s="281" t="s">
        <v>159</v>
      </c>
      <c r="D71" s="290">
        <v>0</v>
      </c>
      <c r="E71" s="282">
        <v>121</v>
      </c>
    </row>
    <row r="72" spans="1:5" ht="31.2">
      <c r="A72" s="289" t="s">
        <v>166</v>
      </c>
      <c r="B72" s="280" t="s">
        <v>201</v>
      </c>
      <c r="C72" s="281" t="s">
        <v>167</v>
      </c>
      <c r="D72" s="290">
        <v>0</v>
      </c>
      <c r="E72" s="282">
        <v>121</v>
      </c>
    </row>
    <row r="73" spans="1:5" ht="31.2">
      <c r="A73" s="289" t="s">
        <v>173</v>
      </c>
      <c r="B73" s="280" t="s">
        <v>201</v>
      </c>
      <c r="C73" s="281" t="s">
        <v>167</v>
      </c>
      <c r="D73" s="290">
        <v>705</v>
      </c>
      <c r="E73" s="282">
        <v>121</v>
      </c>
    </row>
    <row r="74" spans="1:5">
      <c r="A74" s="289" t="s">
        <v>174</v>
      </c>
      <c r="B74" s="280" t="s">
        <v>202</v>
      </c>
      <c r="C74" s="281" t="s">
        <v>159</v>
      </c>
      <c r="D74" s="290">
        <v>0</v>
      </c>
      <c r="E74" s="282">
        <v>31115.1</v>
      </c>
    </row>
    <row r="75" spans="1:5" ht="31.2">
      <c r="A75" s="289" t="s">
        <v>166</v>
      </c>
      <c r="B75" s="280" t="s">
        <v>202</v>
      </c>
      <c r="C75" s="281" t="s">
        <v>167</v>
      </c>
      <c r="D75" s="290">
        <v>0</v>
      </c>
      <c r="E75" s="282">
        <v>28913.5</v>
      </c>
    </row>
    <row r="76" spans="1:5">
      <c r="A76" s="289" t="s">
        <v>189</v>
      </c>
      <c r="B76" s="280" t="s">
        <v>202</v>
      </c>
      <c r="C76" s="281" t="s">
        <v>167</v>
      </c>
      <c r="D76" s="290">
        <v>702</v>
      </c>
      <c r="E76" s="282">
        <v>28913.5</v>
      </c>
    </row>
    <row r="77" spans="1:5">
      <c r="A77" s="289" t="s">
        <v>176</v>
      </c>
      <c r="B77" s="280" t="s">
        <v>202</v>
      </c>
      <c r="C77" s="281" t="s">
        <v>177</v>
      </c>
      <c r="D77" s="290">
        <v>0</v>
      </c>
      <c r="E77" s="282">
        <v>2201.6</v>
      </c>
    </row>
    <row r="78" spans="1:5">
      <c r="A78" s="289" t="s">
        <v>189</v>
      </c>
      <c r="B78" s="280" t="s">
        <v>202</v>
      </c>
      <c r="C78" s="281" t="s">
        <v>177</v>
      </c>
      <c r="D78" s="290">
        <v>702</v>
      </c>
      <c r="E78" s="282">
        <v>2201.6</v>
      </c>
    </row>
    <row r="79" spans="1:5" ht="93.6">
      <c r="A79" s="289" t="s">
        <v>203</v>
      </c>
      <c r="B79" s="280" t="s">
        <v>204</v>
      </c>
      <c r="C79" s="281" t="s">
        <v>159</v>
      </c>
      <c r="D79" s="290">
        <v>0</v>
      </c>
      <c r="E79" s="282">
        <v>392390.6</v>
      </c>
    </row>
    <row r="80" spans="1:5" ht="62.4">
      <c r="A80" s="289" t="s">
        <v>180</v>
      </c>
      <c r="B80" s="280" t="s">
        <v>204</v>
      </c>
      <c r="C80" s="281" t="s">
        <v>181</v>
      </c>
      <c r="D80" s="290">
        <v>0</v>
      </c>
      <c r="E80" s="282">
        <v>385269.3</v>
      </c>
    </row>
    <row r="81" spans="1:5">
      <c r="A81" s="289" t="s">
        <v>189</v>
      </c>
      <c r="B81" s="280" t="s">
        <v>204</v>
      </c>
      <c r="C81" s="281" t="s">
        <v>181</v>
      </c>
      <c r="D81" s="290">
        <v>702</v>
      </c>
      <c r="E81" s="282">
        <v>385269.3</v>
      </c>
    </row>
    <row r="82" spans="1:5" ht="31.2">
      <c r="A82" s="289" t="s">
        <v>166</v>
      </c>
      <c r="B82" s="280" t="s">
        <v>204</v>
      </c>
      <c r="C82" s="281" t="s">
        <v>167</v>
      </c>
      <c r="D82" s="290">
        <v>0</v>
      </c>
      <c r="E82" s="282">
        <v>7121.3</v>
      </c>
    </row>
    <row r="83" spans="1:5">
      <c r="A83" s="289" t="s">
        <v>189</v>
      </c>
      <c r="B83" s="280" t="s">
        <v>204</v>
      </c>
      <c r="C83" s="281" t="s">
        <v>167</v>
      </c>
      <c r="D83" s="290">
        <v>702</v>
      </c>
      <c r="E83" s="282">
        <v>7121.3</v>
      </c>
    </row>
    <row r="84" spans="1:5" ht="46.8">
      <c r="A84" s="289" t="s">
        <v>205</v>
      </c>
      <c r="B84" s="280" t="s">
        <v>206</v>
      </c>
      <c r="C84" s="281" t="s">
        <v>159</v>
      </c>
      <c r="D84" s="290">
        <v>0</v>
      </c>
      <c r="E84" s="282">
        <v>14707.4</v>
      </c>
    </row>
    <row r="85" spans="1:5" ht="31.2">
      <c r="A85" s="289" t="s">
        <v>166</v>
      </c>
      <c r="B85" s="280" t="s">
        <v>206</v>
      </c>
      <c r="C85" s="281" t="s">
        <v>167</v>
      </c>
      <c r="D85" s="290">
        <v>0</v>
      </c>
      <c r="E85" s="282">
        <v>14707.4</v>
      </c>
    </row>
    <row r="86" spans="1:5">
      <c r="A86" s="289" t="s">
        <v>207</v>
      </c>
      <c r="B86" s="280" t="s">
        <v>206</v>
      </c>
      <c r="C86" s="281" t="s">
        <v>167</v>
      </c>
      <c r="D86" s="290">
        <v>1004</v>
      </c>
      <c r="E86" s="282">
        <v>14707.4</v>
      </c>
    </row>
    <row r="87" spans="1:5" ht="31.2">
      <c r="A87" s="289" t="s">
        <v>208</v>
      </c>
      <c r="B87" s="280" t="s">
        <v>209</v>
      </c>
      <c r="C87" s="281" t="s">
        <v>159</v>
      </c>
      <c r="D87" s="290">
        <v>0</v>
      </c>
      <c r="E87" s="282">
        <v>28723.4</v>
      </c>
    </row>
    <row r="88" spans="1:5" ht="31.2">
      <c r="A88" s="289" t="s">
        <v>166</v>
      </c>
      <c r="B88" s="280" t="s">
        <v>209</v>
      </c>
      <c r="C88" s="281" t="s">
        <v>167</v>
      </c>
      <c r="D88" s="290">
        <v>0</v>
      </c>
      <c r="E88" s="282">
        <v>28723.4</v>
      </c>
    </row>
    <row r="89" spans="1:5">
      <c r="A89" s="289" t="s">
        <v>189</v>
      </c>
      <c r="B89" s="280" t="s">
        <v>209</v>
      </c>
      <c r="C89" s="281" t="s">
        <v>167</v>
      </c>
      <c r="D89" s="290">
        <v>702</v>
      </c>
      <c r="E89" s="282">
        <v>28723.4</v>
      </c>
    </row>
    <row r="90" spans="1:5" ht="62.4">
      <c r="A90" s="289" t="s">
        <v>182</v>
      </c>
      <c r="B90" s="280" t="s">
        <v>210</v>
      </c>
      <c r="C90" s="281" t="s">
        <v>159</v>
      </c>
      <c r="D90" s="290">
        <v>0</v>
      </c>
      <c r="E90" s="282">
        <v>967.1</v>
      </c>
    </row>
    <row r="91" spans="1:5" ht="31.2">
      <c r="A91" s="289" t="s">
        <v>166</v>
      </c>
      <c r="B91" s="280" t="s">
        <v>210</v>
      </c>
      <c r="C91" s="281" t="s">
        <v>167</v>
      </c>
      <c r="D91" s="290">
        <v>0</v>
      </c>
      <c r="E91" s="282">
        <v>967.1</v>
      </c>
    </row>
    <row r="92" spans="1:5">
      <c r="A92" s="289" t="s">
        <v>189</v>
      </c>
      <c r="B92" s="280" t="s">
        <v>210</v>
      </c>
      <c r="C92" s="281" t="s">
        <v>167</v>
      </c>
      <c r="D92" s="290">
        <v>702</v>
      </c>
      <c r="E92" s="282">
        <v>967.1</v>
      </c>
    </row>
    <row r="93" spans="1:5">
      <c r="A93" s="289" t="s">
        <v>184</v>
      </c>
      <c r="B93" s="280" t="s">
        <v>211</v>
      </c>
      <c r="C93" s="281" t="s">
        <v>159</v>
      </c>
      <c r="D93" s="290">
        <v>0</v>
      </c>
      <c r="E93" s="282">
        <v>3357.6</v>
      </c>
    </row>
    <row r="94" spans="1:5" ht="31.2">
      <c r="A94" s="289" t="s">
        <v>166</v>
      </c>
      <c r="B94" s="280" t="s">
        <v>211</v>
      </c>
      <c r="C94" s="281" t="s">
        <v>167</v>
      </c>
      <c r="D94" s="290">
        <v>0</v>
      </c>
      <c r="E94" s="282">
        <v>3357.6</v>
      </c>
    </row>
    <row r="95" spans="1:5">
      <c r="A95" s="289" t="s">
        <v>189</v>
      </c>
      <c r="B95" s="280" t="s">
        <v>211</v>
      </c>
      <c r="C95" s="281" t="s">
        <v>167</v>
      </c>
      <c r="D95" s="290">
        <v>702</v>
      </c>
      <c r="E95" s="282">
        <v>3357.6</v>
      </c>
    </row>
    <row r="96" spans="1:5" ht="46.8">
      <c r="A96" s="289" t="s">
        <v>212</v>
      </c>
      <c r="B96" s="280" t="s">
        <v>213</v>
      </c>
      <c r="C96" s="281" t="s">
        <v>159</v>
      </c>
      <c r="D96" s="290">
        <v>0</v>
      </c>
      <c r="E96" s="282">
        <v>100</v>
      </c>
    </row>
    <row r="97" spans="1:5" ht="31.2">
      <c r="A97" s="289" t="s">
        <v>166</v>
      </c>
      <c r="B97" s="280" t="s">
        <v>213</v>
      </c>
      <c r="C97" s="281" t="s">
        <v>167</v>
      </c>
      <c r="D97" s="290">
        <v>0</v>
      </c>
      <c r="E97" s="282">
        <v>100</v>
      </c>
    </row>
    <row r="98" spans="1:5">
      <c r="A98" s="289" t="s">
        <v>189</v>
      </c>
      <c r="B98" s="280" t="s">
        <v>213</v>
      </c>
      <c r="C98" s="281" t="s">
        <v>167</v>
      </c>
      <c r="D98" s="290">
        <v>702</v>
      </c>
      <c r="E98" s="282">
        <v>100</v>
      </c>
    </row>
    <row r="99" spans="1:5" ht="31.2">
      <c r="A99" s="289" t="s">
        <v>214</v>
      </c>
      <c r="B99" s="280" t="s">
        <v>215</v>
      </c>
      <c r="C99" s="281" t="s">
        <v>159</v>
      </c>
      <c r="D99" s="290">
        <v>0</v>
      </c>
      <c r="E99" s="282">
        <v>35807.800000000003</v>
      </c>
    </row>
    <row r="100" spans="1:5" ht="31.2">
      <c r="A100" s="289" t="s">
        <v>164</v>
      </c>
      <c r="B100" s="280" t="s">
        <v>216</v>
      </c>
      <c r="C100" s="281" t="s">
        <v>159</v>
      </c>
      <c r="D100" s="290">
        <v>0</v>
      </c>
      <c r="E100" s="282">
        <v>107</v>
      </c>
    </row>
    <row r="101" spans="1:5" ht="31.2">
      <c r="A101" s="289" t="s">
        <v>166</v>
      </c>
      <c r="B101" s="280" t="s">
        <v>216</v>
      </c>
      <c r="C101" s="281" t="s">
        <v>167</v>
      </c>
      <c r="D101" s="290">
        <v>0</v>
      </c>
      <c r="E101" s="282">
        <v>107</v>
      </c>
    </row>
    <row r="102" spans="1:5">
      <c r="A102" s="289" t="s">
        <v>217</v>
      </c>
      <c r="B102" s="280" t="s">
        <v>216</v>
      </c>
      <c r="C102" s="281" t="s">
        <v>167</v>
      </c>
      <c r="D102" s="290">
        <v>703</v>
      </c>
      <c r="E102" s="282">
        <v>107</v>
      </c>
    </row>
    <row r="103" spans="1:5">
      <c r="A103" s="289" t="s">
        <v>169</v>
      </c>
      <c r="B103" s="280" t="s">
        <v>218</v>
      </c>
      <c r="C103" s="281" t="s">
        <v>159</v>
      </c>
      <c r="D103" s="290">
        <v>0</v>
      </c>
      <c r="E103" s="282">
        <v>15</v>
      </c>
    </row>
    <row r="104" spans="1:5" ht="31.2">
      <c r="A104" s="289" t="s">
        <v>166</v>
      </c>
      <c r="B104" s="280" t="s">
        <v>218</v>
      </c>
      <c r="C104" s="281" t="s">
        <v>167</v>
      </c>
      <c r="D104" s="290">
        <v>0</v>
      </c>
      <c r="E104" s="282">
        <v>15</v>
      </c>
    </row>
    <row r="105" spans="1:5">
      <c r="A105" s="289" t="s">
        <v>217</v>
      </c>
      <c r="B105" s="280" t="s">
        <v>218</v>
      </c>
      <c r="C105" s="281" t="s">
        <v>167</v>
      </c>
      <c r="D105" s="290">
        <v>703</v>
      </c>
      <c r="E105" s="282">
        <v>15</v>
      </c>
    </row>
    <row r="106" spans="1:5">
      <c r="A106" s="289" t="s">
        <v>174</v>
      </c>
      <c r="B106" s="280" t="s">
        <v>219</v>
      </c>
      <c r="C106" s="281" t="s">
        <v>159</v>
      </c>
      <c r="D106" s="290">
        <v>0</v>
      </c>
      <c r="E106" s="282">
        <v>35324.800000000003</v>
      </c>
    </row>
    <row r="107" spans="1:5" ht="62.4">
      <c r="A107" s="289" t="s">
        <v>180</v>
      </c>
      <c r="B107" s="280" t="s">
        <v>219</v>
      </c>
      <c r="C107" s="281" t="s">
        <v>181</v>
      </c>
      <c r="D107" s="290">
        <v>0</v>
      </c>
      <c r="E107" s="282">
        <v>31987.7</v>
      </c>
    </row>
    <row r="108" spans="1:5">
      <c r="A108" s="289" t="s">
        <v>217</v>
      </c>
      <c r="B108" s="280" t="s">
        <v>219</v>
      </c>
      <c r="C108" s="281" t="s">
        <v>181</v>
      </c>
      <c r="D108" s="290">
        <v>703</v>
      </c>
      <c r="E108" s="282">
        <v>31987.7</v>
      </c>
    </row>
    <row r="109" spans="1:5" ht="31.2">
      <c r="A109" s="289" t="s">
        <v>166</v>
      </c>
      <c r="B109" s="280" t="s">
        <v>219</v>
      </c>
      <c r="C109" s="281" t="s">
        <v>167</v>
      </c>
      <c r="D109" s="290">
        <v>0</v>
      </c>
      <c r="E109" s="282">
        <v>2983.5</v>
      </c>
    </row>
    <row r="110" spans="1:5">
      <c r="A110" s="289" t="s">
        <v>217</v>
      </c>
      <c r="B110" s="280" t="s">
        <v>219</v>
      </c>
      <c r="C110" s="281" t="s">
        <v>167</v>
      </c>
      <c r="D110" s="290">
        <v>703</v>
      </c>
      <c r="E110" s="282">
        <v>2983.5</v>
      </c>
    </row>
    <row r="111" spans="1:5">
      <c r="A111" s="289" t="s">
        <v>176</v>
      </c>
      <c r="B111" s="280" t="s">
        <v>219</v>
      </c>
      <c r="C111" s="281" t="s">
        <v>177</v>
      </c>
      <c r="D111" s="290">
        <v>0</v>
      </c>
      <c r="E111" s="282">
        <v>353.6</v>
      </c>
    </row>
    <row r="112" spans="1:5">
      <c r="A112" s="289" t="s">
        <v>217</v>
      </c>
      <c r="B112" s="280" t="s">
        <v>219</v>
      </c>
      <c r="C112" s="281" t="s">
        <v>177</v>
      </c>
      <c r="D112" s="290">
        <v>703</v>
      </c>
      <c r="E112" s="282">
        <v>353.6</v>
      </c>
    </row>
    <row r="113" spans="1:5">
      <c r="A113" s="289" t="s">
        <v>184</v>
      </c>
      <c r="B113" s="280" t="s">
        <v>220</v>
      </c>
      <c r="C113" s="281" t="s">
        <v>159</v>
      </c>
      <c r="D113" s="290">
        <v>0</v>
      </c>
      <c r="E113" s="282">
        <v>361</v>
      </c>
    </row>
    <row r="114" spans="1:5" ht="31.2">
      <c r="A114" s="289" t="s">
        <v>166</v>
      </c>
      <c r="B114" s="280" t="s">
        <v>220</v>
      </c>
      <c r="C114" s="281" t="s">
        <v>167</v>
      </c>
      <c r="D114" s="290">
        <v>0</v>
      </c>
      <c r="E114" s="282">
        <v>361</v>
      </c>
    </row>
    <row r="115" spans="1:5">
      <c r="A115" s="289" t="s">
        <v>217</v>
      </c>
      <c r="B115" s="280" t="s">
        <v>220</v>
      </c>
      <c r="C115" s="281" t="s">
        <v>167</v>
      </c>
      <c r="D115" s="290">
        <v>703</v>
      </c>
      <c r="E115" s="282">
        <v>361</v>
      </c>
    </row>
    <row r="116" spans="1:5" ht="30.75" customHeight="1">
      <c r="A116" s="289" t="s">
        <v>221</v>
      </c>
      <c r="B116" s="280" t="s">
        <v>222</v>
      </c>
      <c r="C116" s="281" t="s">
        <v>159</v>
      </c>
      <c r="D116" s="290">
        <v>0</v>
      </c>
      <c r="E116" s="282">
        <v>14463.6</v>
      </c>
    </row>
    <row r="117" spans="1:5" ht="31.2">
      <c r="A117" s="289" t="s">
        <v>223</v>
      </c>
      <c r="B117" s="280" t="s">
        <v>224</v>
      </c>
      <c r="C117" s="281" t="s">
        <v>159</v>
      </c>
      <c r="D117" s="290">
        <v>0</v>
      </c>
      <c r="E117" s="282">
        <v>10213.1</v>
      </c>
    </row>
    <row r="118" spans="1:5">
      <c r="A118" s="289" t="s">
        <v>225</v>
      </c>
      <c r="B118" s="280" t="s">
        <v>226</v>
      </c>
      <c r="C118" s="281" t="s">
        <v>159</v>
      </c>
      <c r="D118" s="290">
        <v>0</v>
      </c>
      <c r="E118" s="282">
        <v>2709</v>
      </c>
    </row>
    <row r="119" spans="1:5" ht="62.4">
      <c r="A119" s="289" t="s">
        <v>180</v>
      </c>
      <c r="B119" s="280" t="s">
        <v>226</v>
      </c>
      <c r="C119" s="281" t="s">
        <v>181</v>
      </c>
      <c r="D119" s="290">
        <v>0</v>
      </c>
      <c r="E119" s="282">
        <v>2380</v>
      </c>
    </row>
    <row r="120" spans="1:5">
      <c r="A120" s="289" t="s">
        <v>227</v>
      </c>
      <c r="B120" s="280" t="s">
        <v>226</v>
      </c>
      <c r="C120" s="281" t="s">
        <v>181</v>
      </c>
      <c r="D120" s="290">
        <v>709</v>
      </c>
      <c r="E120" s="282">
        <v>2380</v>
      </c>
    </row>
    <row r="121" spans="1:5" ht="31.2">
      <c r="A121" s="289" t="s">
        <v>166</v>
      </c>
      <c r="B121" s="280" t="s">
        <v>226</v>
      </c>
      <c r="C121" s="281" t="s">
        <v>167</v>
      </c>
      <c r="D121" s="290">
        <v>0</v>
      </c>
      <c r="E121" s="282">
        <v>323.89999999999998</v>
      </c>
    </row>
    <row r="122" spans="1:5">
      <c r="A122" s="289" t="s">
        <v>227</v>
      </c>
      <c r="B122" s="280" t="s">
        <v>226</v>
      </c>
      <c r="C122" s="281" t="s">
        <v>167</v>
      </c>
      <c r="D122" s="290">
        <v>709</v>
      </c>
      <c r="E122" s="282">
        <v>323.89999999999998</v>
      </c>
    </row>
    <row r="123" spans="1:5">
      <c r="A123" s="289" t="s">
        <v>176</v>
      </c>
      <c r="B123" s="280" t="s">
        <v>226</v>
      </c>
      <c r="C123" s="281" t="s">
        <v>177</v>
      </c>
      <c r="D123" s="290">
        <v>0</v>
      </c>
      <c r="E123" s="282">
        <v>5.0999999999999996</v>
      </c>
    </row>
    <row r="124" spans="1:5">
      <c r="A124" s="289" t="s">
        <v>227</v>
      </c>
      <c r="B124" s="280" t="s">
        <v>226</v>
      </c>
      <c r="C124" s="281" t="s">
        <v>177</v>
      </c>
      <c r="D124" s="290">
        <v>709</v>
      </c>
      <c r="E124" s="282">
        <v>5.0999999999999996</v>
      </c>
    </row>
    <row r="125" spans="1:5">
      <c r="A125" s="289" t="s">
        <v>174</v>
      </c>
      <c r="B125" s="280" t="s">
        <v>228</v>
      </c>
      <c r="C125" s="281" t="s">
        <v>159</v>
      </c>
      <c r="D125" s="290">
        <v>0</v>
      </c>
      <c r="E125" s="282">
        <v>7504.1</v>
      </c>
    </row>
    <row r="126" spans="1:5" ht="62.4">
      <c r="A126" s="289" t="s">
        <v>180</v>
      </c>
      <c r="B126" s="280" t="s">
        <v>228</v>
      </c>
      <c r="C126" s="281" t="s">
        <v>181</v>
      </c>
      <c r="D126" s="290">
        <v>0</v>
      </c>
      <c r="E126" s="282">
        <v>7424.1</v>
      </c>
    </row>
    <row r="127" spans="1:5">
      <c r="A127" s="289" t="s">
        <v>227</v>
      </c>
      <c r="B127" s="280" t="s">
        <v>228</v>
      </c>
      <c r="C127" s="281" t="s">
        <v>181</v>
      </c>
      <c r="D127" s="290">
        <v>709</v>
      </c>
      <c r="E127" s="282">
        <v>7424.1</v>
      </c>
    </row>
    <row r="128" spans="1:5" ht="31.2">
      <c r="A128" s="289" t="s">
        <v>166</v>
      </c>
      <c r="B128" s="280" t="s">
        <v>228</v>
      </c>
      <c r="C128" s="281" t="s">
        <v>167</v>
      </c>
      <c r="D128" s="290">
        <v>0</v>
      </c>
      <c r="E128" s="282">
        <v>80</v>
      </c>
    </row>
    <row r="129" spans="1:5">
      <c r="A129" s="289" t="s">
        <v>227</v>
      </c>
      <c r="B129" s="280" t="s">
        <v>228</v>
      </c>
      <c r="C129" s="281" t="s">
        <v>167</v>
      </c>
      <c r="D129" s="290">
        <v>709</v>
      </c>
      <c r="E129" s="282">
        <v>80</v>
      </c>
    </row>
    <row r="130" spans="1:5" ht="31.2">
      <c r="A130" s="289" t="s">
        <v>229</v>
      </c>
      <c r="B130" s="280" t="s">
        <v>230</v>
      </c>
      <c r="C130" s="281" t="s">
        <v>159</v>
      </c>
      <c r="D130" s="290">
        <v>0</v>
      </c>
      <c r="E130" s="282">
        <v>10</v>
      </c>
    </row>
    <row r="131" spans="1:5" ht="46.8">
      <c r="A131" s="289" t="s">
        <v>231</v>
      </c>
      <c r="B131" s="280" t="s">
        <v>232</v>
      </c>
      <c r="C131" s="281" t="s">
        <v>159</v>
      </c>
      <c r="D131" s="290">
        <v>0</v>
      </c>
      <c r="E131" s="282">
        <v>10</v>
      </c>
    </row>
    <row r="132" spans="1:5" ht="31.2">
      <c r="A132" s="289" t="s">
        <v>166</v>
      </c>
      <c r="B132" s="280" t="s">
        <v>232</v>
      </c>
      <c r="C132" s="281" t="s">
        <v>167</v>
      </c>
      <c r="D132" s="290">
        <v>0</v>
      </c>
      <c r="E132" s="282">
        <v>10</v>
      </c>
    </row>
    <row r="133" spans="1:5">
      <c r="A133" s="289" t="s">
        <v>227</v>
      </c>
      <c r="B133" s="280" t="s">
        <v>232</v>
      </c>
      <c r="C133" s="281" t="s">
        <v>167</v>
      </c>
      <c r="D133" s="290">
        <v>709</v>
      </c>
      <c r="E133" s="282">
        <v>10</v>
      </c>
    </row>
    <row r="134" spans="1:5" ht="31.2">
      <c r="A134" s="289" t="s">
        <v>233</v>
      </c>
      <c r="B134" s="280" t="s">
        <v>234</v>
      </c>
      <c r="C134" s="281" t="s">
        <v>159</v>
      </c>
      <c r="D134" s="290">
        <v>0</v>
      </c>
      <c r="E134" s="282">
        <v>1199</v>
      </c>
    </row>
    <row r="135" spans="1:5" ht="48" customHeight="1">
      <c r="A135" s="289" t="s">
        <v>235</v>
      </c>
      <c r="B135" s="280" t="s">
        <v>236</v>
      </c>
      <c r="C135" s="281" t="s">
        <v>159</v>
      </c>
      <c r="D135" s="290">
        <v>0</v>
      </c>
      <c r="E135" s="282">
        <v>1108.5</v>
      </c>
    </row>
    <row r="136" spans="1:5" ht="62.4">
      <c r="A136" s="289" t="s">
        <v>180</v>
      </c>
      <c r="B136" s="280" t="s">
        <v>236</v>
      </c>
      <c r="C136" s="281" t="s">
        <v>181</v>
      </c>
      <c r="D136" s="290">
        <v>0</v>
      </c>
      <c r="E136" s="282">
        <v>100</v>
      </c>
    </row>
    <row r="137" spans="1:5">
      <c r="A137" s="289" t="s">
        <v>227</v>
      </c>
      <c r="B137" s="280" t="s">
        <v>236</v>
      </c>
      <c r="C137" s="281" t="s">
        <v>181</v>
      </c>
      <c r="D137" s="290">
        <v>709</v>
      </c>
      <c r="E137" s="282">
        <v>100</v>
      </c>
    </row>
    <row r="138" spans="1:5" ht="31.2">
      <c r="A138" s="289" t="s">
        <v>166</v>
      </c>
      <c r="B138" s="280" t="s">
        <v>236</v>
      </c>
      <c r="C138" s="281" t="s">
        <v>167</v>
      </c>
      <c r="D138" s="290">
        <v>0</v>
      </c>
      <c r="E138" s="282">
        <v>999.5</v>
      </c>
    </row>
    <row r="139" spans="1:5">
      <c r="A139" s="289" t="s">
        <v>227</v>
      </c>
      <c r="B139" s="280" t="s">
        <v>236</v>
      </c>
      <c r="C139" s="281" t="s">
        <v>167</v>
      </c>
      <c r="D139" s="290">
        <v>709</v>
      </c>
      <c r="E139" s="282">
        <v>999.5</v>
      </c>
    </row>
    <row r="140" spans="1:5">
      <c r="A140" s="289" t="s">
        <v>237</v>
      </c>
      <c r="B140" s="280" t="s">
        <v>236</v>
      </c>
      <c r="C140" s="281" t="s">
        <v>238</v>
      </c>
      <c r="D140" s="290">
        <v>0</v>
      </c>
      <c r="E140" s="282">
        <v>9</v>
      </c>
    </row>
    <row r="141" spans="1:5">
      <c r="A141" s="289" t="s">
        <v>189</v>
      </c>
      <c r="B141" s="280" t="s">
        <v>236</v>
      </c>
      <c r="C141" s="281" t="s">
        <v>238</v>
      </c>
      <c r="D141" s="290">
        <v>702</v>
      </c>
      <c r="E141" s="282">
        <v>9</v>
      </c>
    </row>
    <row r="142" spans="1:5">
      <c r="A142" s="289" t="s">
        <v>184</v>
      </c>
      <c r="B142" s="280" t="s">
        <v>239</v>
      </c>
      <c r="C142" s="281" t="s">
        <v>159</v>
      </c>
      <c r="D142" s="290">
        <v>0</v>
      </c>
      <c r="E142" s="282">
        <v>90.5</v>
      </c>
    </row>
    <row r="143" spans="1:5" ht="31.2">
      <c r="A143" s="289" t="s">
        <v>166</v>
      </c>
      <c r="B143" s="280" t="s">
        <v>239</v>
      </c>
      <c r="C143" s="281" t="s">
        <v>167</v>
      </c>
      <c r="D143" s="290">
        <v>0</v>
      </c>
      <c r="E143" s="282">
        <v>90.5</v>
      </c>
    </row>
    <row r="144" spans="1:5">
      <c r="A144" s="289" t="s">
        <v>227</v>
      </c>
      <c r="B144" s="280" t="s">
        <v>239</v>
      </c>
      <c r="C144" s="281" t="s">
        <v>167</v>
      </c>
      <c r="D144" s="290">
        <v>709</v>
      </c>
      <c r="E144" s="282">
        <v>90.5</v>
      </c>
    </row>
    <row r="145" spans="1:5">
      <c r="A145" s="289" t="s">
        <v>240</v>
      </c>
      <c r="B145" s="280" t="s">
        <v>241</v>
      </c>
      <c r="C145" s="281" t="s">
        <v>159</v>
      </c>
      <c r="D145" s="290">
        <v>0</v>
      </c>
      <c r="E145" s="282">
        <v>3041.5</v>
      </c>
    </row>
    <row r="146" spans="1:5">
      <c r="A146" s="289" t="s">
        <v>169</v>
      </c>
      <c r="B146" s="280" t="s">
        <v>242</v>
      </c>
      <c r="C146" s="281" t="s">
        <v>159</v>
      </c>
      <c r="D146" s="290">
        <v>0</v>
      </c>
      <c r="E146" s="282">
        <v>231.1</v>
      </c>
    </row>
    <row r="147" spans="1:5" ht="31.2">
      <c r="A147" s="289" t="s">
        <v>166</v>
      </c>
      <c r="B147" s="280" t="s">
        <v>242</v>
      </c>
      <c r="C147" s="281" t="s">
        <v>167</v>
      </c>
      <c r="D147" s="290">
        <v>0</v>
      </c>
      <c r="E147" s="282">
        <v>231.1</v>
      </c>
    </row>
    <row r="148" spans="1:5">
      <c r="A148" s="289" t="s">
        <v>243</v>
      </c>
      <c r="B148" s="280" t="s">
        <v>242</v>
      </c>
      <c r="C148" s="281" t="s">
        <v>167</v>
      </c>
      <c r="D148" s="290">
        <v>707</v>
      </c>
      <c r="E148" s="282">
        <v>231.1</v>
      </c>
    </row>
    <row r="149" spans="1:5" ht="62.4">
      <c r="A149" s="289" t="s">
        <v>244</v>
      </c>
      <c r="B149" s="280" t="s">
        <v>245</v>
      </c>
      <c r="C149" s="281" t="s">
        <v>159</v>
      </c>
      <c r="D149" s="290">
        <v>0</v>
      </c>
      <c r="E149" s="282">
        <v>2810.4</v>
      </c>
    </row>
    <row r="150" spans="1:5" ht="31.2">
      <c r="A150" s="289" t="s">
        <v>166</v>
      </c>
      <c r="B150" s="280" t="s">
        <v>245</v>
      </c>
      <c r="C150" s="281" t="s">
        <v>167</v>
      </c>
      <c r="D150" s="290">
        <v>0</v>
      </c>
      <c r="E150" s="282">
        <v>2810.4</v>
      </c>
    </row>
    <row r="151" spans="1:5">
      <c r="A151" s="289" t="s">
        <v>243</v>
      </c>
      <c r="B151" s="280" t="s">
        <v>245</v>
      </c>
      <c r="C151" s="281" t="s">
        <v>167</v>
      </c>
      <c r="D151" s="290">
        <v>707</v>
      </c>
      <c r="E151" s="282">
        <v>2810.4</v>
      </c>
    </row>
    <row r="152" spans="1:5" s="276" customFormat="1" ht="46.8">
      <c r="A152" s="287" t="s">
        <v>246</v>
      </c>
      <c r="B152" s="273" t="s">
        <v>247</v>
      </c>
      <c r="C152" s="274" t="s">
        <v>159</v>
      </c>
      <c r="D152" s="288">
        <v>0</v>
      </c>
      <c r="E152" s="275">
        <v>40308.300000000003</v>
      </c>
    </row>
    <row r="153" spans="1:5" ht="46.8">
      <c r="A153" s="289" t="s">
        <v>248</v>
      </c>
      <c r="B153" s="280" t="s">
        <v>249</v>
      </c>
      <c r="C153" s="281" t="s">
        <v>159</v>
      </c>
      <c r="D153" s="290">
        <v>0</v>
      </c>
      <c r="E153" s="282">
        <v>39160.6</v>
      </c>
    </row>
    <row r="154" spans="1:5">
      <c r="A154" s="289" t="s">
        <v>250</v>
      </c>
      <c r="B154" s="280" t="s">
        <v>251</v>
      </c>
      <c r="C154" s="281" t="s">
        <v>159</v>
      </c>
      <c r="D154" s="290">
        <v>0</v>
      </c>
      <c r="E154" s="282">
        <v>1874.9</v>
      </c>
    </row>
    <row r="155" spans="1:5">
      <c r="A155" s="289" t="s">
        <v>171</v>
      </c>
      <c r="B155" s="280" t="s">
        <v>252</v>
      </c>
      <c r="C155" s="281" t="s">
        <v>159</v>
      </c>
      <c r="D155" s="290">
        <v>0</v>
      </c>
      <c r="E155" s="282">
        <v>10</v>
      </c>
    </row>
    <row r="156" spans="1:5" ht="31.2">
      <c r="A156" s="289" t="s">
        <v>166</v>
      </c>
      <c r="B156" s="280" t="s">
        <v>252</v>
      </c>
      <c r="C156" s="281" t="s">
        <v>167</v>
      </c>
      <c r="D156" s="290">
        <v>0</v>
      </c>
      <c r="E156" s="282">
        <v>10</v>
      </c>
    </row>
    <row r="157" spans="1:5" ht="31.2">
      <c r="A157" s="289" t="s">
        <v>173</v>
      </c>
      <c r="B157" s="280" t="s">
        <v>252</v>
      </c>
      <c r="C157" s="281" t="s">
        <v>167</v>
      </c>
      <c r="D157" s="290">
        <v>705</v>
      </c>
      <c r="E157" s="282">
        <v>10</v>
      </c>
    </row>
    <row r="158" spans="1:5">
      <c r="A158" s="289" t="s">
        <v>174</v>
      </c>
      <c r="B158" s="280" t="s">
        <v>253</v>
      </c>
      <c r="C158" s="281" t="s">
        <v>159</v>
      </c>
      <c r="D158" s="290">
        <v>0</v>
      </c>
      <c r="E158" s="282">
        <v>1813.4</v>
      </c>
    </row>
    <row r="159" spans="1:5" ht="62.4">
      <c r="A159" s="289" t="s">
        <v>180</v>
      </c>
      <c r="B159" s="280" t="s">
        <v>253</v>
      </c>
      <c r="C159" s="281" t="s">
        <v>181</v>
      </c>
      <c r="D159" s="290">
        <v>0</v>
      </c>
      <c r="E159" s="282">
        <v>1570.4</v>
      </c>
    </row>
    <row r="160" spans="1:5">
      <c r="A160" s="289" t="s">
        <v>254</v>
      </c>
      <c r="B160" s="280" t="s">
        <v>253</v>
      </c>
      <c r="C160" s="281" t="s">
        <v>181</v>
      </c>
      <c r="D160" s="290">
        <v>801</v>
      </c>
      <c r="E160" s="282">
        <v>1570.4</v>
      </c>
    </row>
    <row r="161" spans="1:5" ht="31.2">
      <c r="A161" s="289" t="s">
        <v>166</v>
      </c>
      <c r="B161" s="280" t="s">
        <v>253</v>
      </c>
      <c r="C161" s="281" t="s">
        <v>167</v>
      </c>
      <c r="D161" s="290">
        <v>0</v>
      </c>
      <c r="E161" s="282">
        <v>235.6</v>
      </c>
    </row>
    <row r="162" spans="1:5">
      <c r="A162" s="289" t="s">
        <v>254</v>
      </c>
      <c r="B162" s="280" t="s">
        <v>253</v>
      </c>
      <c r="C162" s="281" t="s">
        <v>167</v>
      </c>
      <c r="D162" s="290">
        <v>801</v>
      </c>
      <c r="E162" s="282">
        <v>235.6</v>
      </c>
    </row>
    <row r="163" spans="1:5">
      <c r="A163" s="289" t="s">
        <v>176</v>
      </c>
      <c r="B163" s="280" t="s">
        <v>253</v>
      </c>
      <c r="C163" s="281" t="s">
        <v>177</v>
      </c>
      <c r="D163" s="290">
        <v>0</v>
      </c>
      <c r="E163" s="282">
        <v>7.4</v>
      </c>
    </row>
    <row r="164" spans="1:5">
      <c r="A164" s="289" t="s">
        <v>254</v>
      </c>
      <c r="B164" s="280" t="s">
        <v>253</v>
      </c>
      <c r="C164" s="281" t="s">
        <v>177</v>
      </c>
      <c r="D164" s="290">
        <v>801</v>
      </c>
      <c r="E164" s="282">
        <v>7.4</v>
      </c>
    </row>
    <row r="165" spans="1:5">
      <c r="A165" s="289" t="s">
        <v>184</v>
      </c>
      <c r="B165" s="280" t="s">
        <v>255</v>
      </c>
      <c r="C165" s="281" t="s">
        <v>159</v>
      </c>
      <c r="D165" s="290">
        <v>0</v>
      </c>
      <c r="E165" s="282">
        <v>51.5</v>
      </c>
    </row>
    <row r="166" spans="1:5" ht="31.2">
      <c r="A166" s="289" t="s">
        <v>166</v>
      </c>
      <c r="B166" s="280" t="s">
        <v>255</v>
      </c>
      <c r="C166" s="281" t="s">
        <v>167</v>
      </c>
      <c r="D166" s="290">
        <v>0</v>
      </c>
      <c r="E166" s="282">
        <v>51.5</v>
      </c>
    </row>
    <row r="167" spans="1:5">
      <c r="A167" s="289" t="s">
        <v>254</v>
      </c>
      <c r="B167" s="280" t="s">
        <v>255</v>
      </c>
      <c r="C167" s="281" t="s">
        <v>167</v>
      </c>
      <c r="D167" s="290">
        <v>801</v>
      </c>
      <c r="E167" s="282">
        <v>51.5</v>
      </c>
    </row>
    <row r="168" spans="1:5">
      <c r="A168" s="289" t="s">
        <v>256</v>
      </c>
      <c r="B168" s="280" t="s">
        <v>257</v>
      </c>
      <c r="C168" s="281" t="s">
        <v>159</v>
      </c>
      <c r="D168" s="290">
        <v>0</v>
      </c>
      <c r="E168" s="282">
        <v>19339.7</v>
      </c>
    </row>
    <row r="169" spans="1:5">
      <c r="A169" s="289" t="s">
        <v>190</v>
      </c>
      <c r="B169" s="280" t="s">
        <v>258</v>
      </c>
      <c r="C169" s="281" t="s">
        <v>159</v>
      </c>
      <c r="D169" s="290">
        <v>0</v>
      </c>
      <c r="E169" s="282">
        <v>800</v>
      </c>
    </row>
    <row r="170" spans="1:5" ht="31.2">
      <c r="A170" s="289" t="s">
        <v>166</v>
      </c>
      <c r="B170" s="280" t="s">
        <v>258</v>
      </c>
      <c r="C170" s="281" t="s">
        <v>167</v>
      </c>
      <c r="D170" s="290">
        <v>0</v>
      </c>
      <c r="E170" s="282">
        <v>800</v>
      </c>
    </row>
    <row r="171" spans="1:5">
      <c r="A171" s="289" t="s">
        <v>254</v>
      </c>
      <c r="B171" s="280" t="s">
        <v>258</v>
      </c>
      <c r="C171" s="281" t="s">
        <v>167</v>
      </c>
      <c r="D171" s="290">
        <v>801</v>
      </c>
      <c r="E171" s="282">
        <v>800</v>
      </c>
    </row>
    <row r="172" spans="1:5">
      <c r="A172" s="289" t="s">
        <v>171</v>
      </c>
      <c r="B172" s="280" t="s">
        <v>259</v>
      </c>
      <c r="C172" s="281" t="s">
        <v>159</v>
      </c>
      <c r="D172" s="290">
        <v>0</v>
      </c>
      <c r="E172" s="282">
        <v>10</v>
      </c>
    </row>
    <row r="173" spans="1:5" ht="31.2">
      <c r="A173" s="289" t="s">
        <v>166</v>
      </c>
      <c r="B173" s="280" t="s">
        <v>259</v>
      </c>
      <c r="C173" s="281" t="s">
        <v>167</v>
      </c>
      <c r="D173" s="290">
        <v>0</v>
      </c>
      <c r="E173" s="282">
        <v>10</v>
      </c>
    </row>
    <row r="174" spans="1:5" ht="31.2">
      <c r="A174" s="289" t="s">
        <v>173</v>
      </c>
      <c r="B174" s="280" t="s">
        <v>259</v>
      </c>
      <c r="C174" s="281" t="s">
        <v>167</v>
      </c>
      <c r="D174" s="290">
        <v>705</v>
      </c>
      <c r="E174" s="282">
        <v>10</v>
      </c>
    </row>
    <row r="175" spans="1:5">
      <c r="A175" s="289" t="s">
        <v>174</v>
      </c>
      <c r="B175" s="280" t="s">
        <v>260</v>
      </c>
      <c r="C175" s="281" t="s">
        <v>159</v>
      </c>
      <c r="D175" s="290">
        <v>0</v>
      </c>
      <c r="E175" s="282">
        <v>15466.1</v>
      </c>
    </row>
    <row r="176" spans="1:5" ht="62.4">
      <c r="A176" s="289" t="s">
        <v>180</v>
      </c>
      <c r="B176" s="280" t="s">
        <v>260</v>
      </c>
      <c r="C176" s="281" t="s">
        <v>181</v>
      </c>
      <c r="D176" s="290">
        <v>0</v>
      </c>
      <c r="E176" s="282">
        <v>13509.2</v>
      </c>
    </row>
    <row r="177" spans="1:5">
      <c r="A177" s="289" t="s">
        <v>254</v>
      </c>
      <c r="B177" s="280" t="s">
        <v>260</v>
      </c>
      <c r="C177" s="281" t="s">
        <v>181</v>
      </c>
      <c r="D177" s="290">
        <v>801</v>
      </c>
      <c r="E177" s="282">
        <v>13509.2</v>
      </c>
    </row>
    <row r="178" spans="1:5" ht="31.2">
      <c r="A178" s="289" t="s">
        <v>166</v>
      </c>
      <c r="B178" s="280" t="s">
        <v>260</v>
      </c>
      <c r="C178" s="281" t="s">
        <v>167</v>
      </c>
      <c r="D178" s="290">
        <v>0</v>
      </c>
      <c r="E178" s="282">
        <v>1943.8</v>
      </c>
    </row>
    <row r="179" spans="1:5">
      <c r="A179" s="289" t="s">
        <v>254</v>
      </c>
      <c r="B179" s="280" t="s">
        <v>260</v>
      </c>
      <c r="C179" s="281" t="s">
        <v>167</v>
      </c>
      <c r="D179" s="290">
        <v>801</v>
      </c>
      <c r="E179" s="282">
        <v>1943.8</v>
      </c>
    </row>
    <row r="180" spans="1:5">
      <c r="A180" s="289" t="s">
        <v>176</v>
      </c>
      <c r="B180" s="280" t="s">
        <v>260</v>
      </c>
      <c r="C180" s="281" t="s">
        <v>177</v>
      </c>
      <c r="D180" s="290">
        <v>0</v>
      </c>
      <c r="E180" s="282">
        <v>13.1</v>
      </c>
    </row>
    <row r="181" spans="1:5">
      <c r="A181" s="289" t="s">
        <v>254</v>
      </c>
      <c r="B181" s="280" t="s">
        <v>260</v>
      </c>
      <c r="C181" s="281" t="s">
        <v>177</v>
      </c>
      <c r="D181" s="290">
        <v>801</v>
      </c>
      <c r="E181" s="282">
        <v>13.1</v>
      </c>
    </row>
    <row r="182" spans="1:5" ht="46.8">
      <c r="A182" s="289" t="s">
        <v>261</v>
      </c>
      <c r="B182" s="280" t="s">
        <v>262</v>
      </c>
      <c r="C182" s="281" t="s">
        <v>159</v>
      </c>
      <c r="D182" s="290">
        <v>0</v>
      </c>
      <c r="E182" s="282">
        <v>203.4</v>
      </c>
    </row>
    <row r="183" spans="1:5" ht="31.2">
      <c r="A183" s="289" t="s">
        <v>166</v>
      </c>
      <c r="B183" s="280" t="s">
        <v>262</v>
      </c>
      <c r="C183" s="281" t="s">
        <v>167</v>
      </c>
      <c r="D183" s="290">
        <v>0</v>
      </c>
      <c r="E183" s="282">
        <v>203.4</v>
      </c>
    </row>
    <row r="184" spans="1:5">
      <c r="A184" s="289" t="s">
        <v>254</v>
      </c>
      <c r="B184" s="280" t="s">
        <v>262</v>
      </c>
      <c r="C184" s="281" t="s">
        <v>167</v>
      </c>
      <c r="D184" s="290">
        <v>801</v>
      </c>
      <c r="E184" s="282">
        <v>203.4</v>
      </c>
    </row>
    <row r="185" spans="1:5" ht="78">
      <c r="A185" s="289" t="s">
        <v>263</v>
      </c>
      <c r="B185" s="280" t="s">
        <v>264</v>
      </c>
      <c r="C185" s="281" t="s">
        <v>159</v>
      </c>
      <c r="D185" s="290">
        <v>0</v>
      </c>
      <c r="E185" s="282">
        <v>1769.9</v>
      </c>
    </row>
    <row r="186" spans="1:5" ht="31.2">
      <c r="A186" s="289" t="s">
        <v>166</v>
      </c>
      <c r="B186" s="280" t="s">
        <v>264</v>
      </c>
      <c r="C186" s="281" t="s">
        <v>167</v>
      </c>
      <c r="D186" s="290">
        <v>0</v>
      </c>
      <c r="E186" s="282">
        <v>1769.9</v>
      </c>
    </row>
    <row r="187" spans="1:5">
      <c r="A187" s="289" t="s">
        <v>254</v>
      </c>
      <c r="B187" s="280" t="s">
        <v>264</v>
      </c>
      <c r="C187" s="281" t="s">
        <v>167</v>
      </c>
      <c r="D187" s="290">
        <v>801</v>
      </c>
      <c r="E187" s="282">
        <v>1769.9</v>
      </c>
    </row>
    <row r="188" spans="1:5">
      <c r="A188" s="289" t="s">
        <v>184</v>
      </c>
      <c r="B188" s="280" t="s">
        <v>265</v>
      </c>
      <c r="C188" s="281" t="s">
        <v>159</v>
      </c>
      <c r="D188" s="290">
        <v>0</v>
      </c>
      <c r="E188" s="282">
        <v>1090.3</v>
      </c>
    </row>
    <row r="189" spans="1:5" ht="31.2">
      <c r="A189" s="289" t="s">
        <v>166</v>
      </c>
      <c r="B189" s="280" t="s">
        <v>265</v>
      </c>
      <c r="C189" s="281" t="s">
        <v>167</v>
      </c>
      <c r="D189" s="290">
        <v>0</v>
      </c>
      <c r="E189" s="282">
        <v>1090.3</v>
      </c>
    </row>
    <row r="190" spans="1:5">
      <c r="A190" s="289" t="s">
        <v>254</v>
      </c>
      <c r="B190" s="280" t="s">
        <v>265</v>
      </c>
      <c r="C190" s="281" t="s">
        <v>167</v>
      </c>
      <c r="D190" s="290">
        <v>801</v>
      </c>
      <c r="E190" s="282">
        <v>1090.3</v>
      </c>
    </row>
    <row r="191" spans="1:5" ht="18.75" customHeight="1">
      <c r="A191" s="289" t="s">
        <v>266</v>
      </c>
      <c r="B191" s="280" t="s">
        <v>267</v>
      </c>
      <c r="C191" s="281" t="s">
        <v>159</v>
      </c>
      <c r="D191" s="290">
        <v>0</v>
      </c>
      <c r="E191" s="282">
        <v>9444.6</v>
      </c>
    </row>
    <row r="192" spans="1:5" ht="31.2">
      <c r="A192" s="289" t="s">
        <v>268</v>
      </c>
      <c r="B192" s="280" t="s">
        <v>269</v>
      </c>
      <c r="C192" s="281" t="s">
        <v>159</v>
      </c>
      <c r="D192" s="290">
        <v>0</v>
      </c>
      <c r="E192" s="282">
        <v>222</v>
      </c>
    </row>
    <row r="193" spans="1:5" ht="31.2">
      <c r="A193" s="289" t="s">
        <v>166</v>
      </c>
      <c r="B193" s="280" t="s">
        <v>269</v>
      </c>
      <c r="C193" s="281" t="s">
        <v>167</v>
      </c>
      <c r="D193" s="290">
        <v>0</v>
      </c>
      <c r="E193" s="282">
        <v>222</v>
      </c>
    </row>
    <row r="194" spans="1:5">
      <c r="A194" s="289" t="s">
        <v>254</v>
      </c>
      <c r="B194" s="280" t="s">
        <v>269</v>
      </c>
      <c r="C194" s="281" t="s">
        <v>167</v>
      </c>
      <c r="D194" s="290">
        <v>801</v>
      </c>
      <c r="E194" s="282">
        <v>222</v>
      </c>
    </row>
    <row r="195" spans="1:5">
      <c r="A195" s="289" t="s">
        <v>171</v>
      </c>
      <c r="B195" s="280" t="s">
        <v>270</v>
      </c>
      <c r="C195" s="281" t="s">
        <v>159</v>
      </c>
      <c r="D195" s="290">
        <v>0</v>
      </c>
      <c r="E195" s="282">
        <v>10</v>
      </c>
    </row>
    <row r="196" spans="1:5" ht="31.2">
      <c r="A196" s="289" t="s">
        <v>166</v>
      </c>
      <c r="B196" s="280" t="s">
        <v>270</v>
      </c>
      <c r="C196" s="281" t="s">
        <v>167</v>
      </c>
      <c r="D196" s="290">
        <v>0</v>
      </c>
      <c r="E196" s="282">
        <v>10</v>
      </c>
    </row>
    <row r="197" spans="1:5" ht="31.2">
      <c r="A197" s="289" t="s">
        <v>173</v>
      </c>
      <c r="B197" s="280" t="s">
        <v>270</v>
      </c>
      <c r="C197" s="281" t="s">
        <v>167</v>
      </c>
      <c r="D197" s="290">
        <v>705</v>
      </c>
      <c r="E197" s="282">
        <v>10</v>
      </c>
    </row>
    <row r="198" spans="1:5">
      <c r="A198" s="289" t="s">
        <v>174</v>
      </c>
      <c r="B198" s="280" t="s">
        <v>271</v>
      </c>
      <c r="C198" s="281" t="s">
        <v>159</v>
      </c>
      <c r="D198" s="290">
        <v>0</v>
      </c>
      <c r="E198" s="282">
        <v>9031.1</v>
      </c>
    </row>
    <row r="199" spans="1:5" ht="62.4">
      <c r="A199" s="289" t="s">
        <v>180</v>
      </c>
      <c r="B199" s="280" t="s">
        <v>271</v>
      </c>
      <c r="C199" s="281" t="s">
        <v>181</v>
      </c>
      <c r="D199" s="290">
        <v>0</v>
      </c>
      <c r="E199" s="282">
        <v>8019.2</v>
      </c>
    </row>
    <row r="200" spans="1:5">
      <c r="A200" s="289" t="s">
        <v>254</v>
      </c>
      <c r="B200" s="280" t="s">
        <v>271</v>
      </c>
      <c r="C200" s="281" t="s">
        <v>181</v>
      </c>
      <c r="D200" s="290">
        <v>801</v>
      </c>
      <c r="E200" s="282">
        <v>8019.2</v>
      </c>
    </row>
    <row r="201" spans="1:5" ht="31.2">
      <c r="A201" s="289" t="s">
        <v>166</v>
      </c>
      <c r="B201" s="280" t="s">
        <v>271</v>
      </c>
      <c r="C201" s="281" t="s">
        <v>167</v>
      </c>
      <c r="D201" s="290">
        <v>0</v>
      </c>
      <c r="E201" s="282">
        <v>984.6</v>
      </c>
    </row>
    <row r="202" spans="1:5">
      <c r="A202" s="289" t="s">
        <v>254</v>
      </c>
      <c r="B202" s="280" t="s">
        <v>271</v>
      </c>
      <c r="C202" s="281" t="s">
        <v>167</v>
      </c>
      <c r="D202" s="290">
        <v>801</v>
      </c>
      <c r="E202" s="282">
        <v>984.6</v>
      </c>
    </row>
    <row r="203" spans="1:5">
      <c r="A203" s="289" t="s">
        <v>176</v>
      </c>
      <c r="B203" s="280" t="s">
        <v>271</v>
      </c>
      <c r="C203" s="281" t="s">
        <v>177</v>
      </c>
      <c r="D203" s="290">
        <v>0</v>
      </c>
      <c r="E203" s="282">
        <v>27.3</v>
      </c>
    </row>
    <row r="204" spans="1:5">
      <c r="A204" s="289" t="s">
        <v>254</v>
      </c>
      <c r="B204" s="280" t="s">
        <v>271</v>
      </c>
      <c r="C204" s="281" t="s">
        <v>177</v>
      </c>
      <c r="D204" s="290">
        <v>801</v>
      </c>
      <c r="E204" s="282">
        <v>27.3</v>
      </c>
    </row>
    <row r="205" spans="1:5">
      <c r="A205" s="289" t="s">
        <v>184</v>
      </c>
      <c r="B205" s="280" t="s">
        <v>272</v>
      </c>
      <c r="C205" s="281" t="s">
        <v>159</v>
      </c>
      <c r="D205" s="290">
        <v>0</v>
      </c>
      <c r="E205" s="282">
        <v>181.5</v>
      </c>
    </row>
    <row r="206" spans="1:5" ht="31.2">
      <c r="A206" s="289" t="s">
        <v>166</v>
      </c>
      <c r="B206" s="280" t="s">
        <v>272</v>
      </c>
      <c r="C206" s="281" t="s">
        <v>167</v>
      </c>
      <c r="D206" s="290">
        <v>0</v>
      </c>
      <c r="E206" s="282">
        <v>181.5</v>
      </c>
    </row>
    <row r="207" spans="1:5">
      <c r="A207" s="289" t="s">
        <v>254</v>
      </c>
      <c r="B207" s="280" t="s">
        <v>272</v>
      </c>
      <c r="C207" s="281" t="s">
        <v>167</v>
      </c>
      <c r="D207" s="290">
        <v>801</v>
      </c>
      <c r="E207" s="282">
        <v>181.5</v>
      </c>
    </row>
    <row r="208" spans="1:5" ht="31.2">
      <c r="A208" s="289" t="s">
        <v>273</v>
      </c>
      <c r="B208" s="280" t="s">
        <v>274</v>
      </c>
      <c r="C208" s="281" t="s">
        <v>159</v>
      </c>
      <c r="D208" s="290">
        <v>0</v>
      </c>
      <c r="E208" s="282">
        <v>8501.4</v>
      </c>
    </row>
    <row r="209" spans="1:5">
      <c r="A209" s="289" t="s">
        <v>275</v>
      </c>
      <c r="B209" s="280" t="s">
        <v>276</v>
      </c>
      <c r="C209" s="281" t="s">
        <v>159</v>
      </c>
      <c r="D209" s="290">
        <v>0</v>
      </c>
      <c r="E209" s="282">
        <v>14.4</v>
      </c>
    </row>
    <row r="210" spans="1:5">
      <c r="A210" s="289" t="s">
        <v>237</v>
      </c>
      <c r="B210" s="280" t="s">
        <v>276</v>
      </c>
      <c r="C210" s="281" t="s">
        <v>238</v>
      </c>
      <c r="D210" s="290">
        <v>0</v>
      </c>
      <c r="E210" s="282">
        <v>14.4</v>
      </c>
    </row>
    <row r="211" spans="1:5">
      <c r="A211" s="289" t="s">
        <v>217</v>
      </c>
      <c r="B211" s="280" t="s">
        <v>276</v>
      </c>
      <c r="C211" s="281" t="s">
        <v>238</v>
      </c>
      <c r="D211" s="290">
        <v>703</v>
      </c>
      <c r="E211" s="282">
        <v>14.4</v>
      </c>
    </row>
    <row r="212" spans="1:5">
      <c r="A212" s="289" t="s">
        <v>171</v>
      </c>
      <c r="B212" s="280" t="s">
        <v>277</v>
      </c>
      <c r="C212" s="281" t="s">
        <v>159</v>
      </c>
      <c r="D212" s="290">
        <v>0</v>
      </c>
      <c r="E212" s="282">
        <v>16</v>
      </c>
    </row>
    <row r="213" spans="1:5" ht="31.2">
      <c r="A213" s="289" t="s">
        <v>166</v>
      </c>
      <c r="B213" s="280" t="s">
        <v>277</v>
      </c>
      <c r="C213" s="281" t="s">
        <v>167</v>
      </c>
      <c r="D213" s="290">
        <v>0</v>
      </c>
      <c r="E213" s="282">
        <v>16</v>
      </c>
    </row>
    <row r="214" spans="1:5" ht="31.2">
      <c r="A214" s="289" t="s">
        <v>173</v>
      </c>
      <c r="B214" s="280" t="s">
        <v>277</v>
      </c>
      <c r="C214" s="281" t="s">
        <v>167</v>
      </c>
      <c r="D214" s="290">
        <v>705</v>
      </c>
      <c r="E214" s="282">
        <v>16</v>
      </c>
    </row>
    <row r="215" spans="1:5">
      <c r="A215" s="289" t="s">
        <v>174</v>
      </c>
      <c r="B215" s="280" t="s">
        <v>278</v>
      </c>
      <c r="C215" s="281" t="s">
        <v>159</v>
      </c>
      <c r="D215" s="290">
        <v>0</v>
      </c>
      <c r="E215" s="282">
        <v>6986</v>
      </c>
    </row>
    <row r="216" spans="1:5" ht="62.4">
      <c r="A216" s="289" t="s">
        <v>180</v>
      </c>
      <c r="B216" s="280" t="s">
        <v>278</v>
      </c>
      <c r="C216" s="281" t="s">
        <v>181</v>
      </c>
      <c r="D216" s="290">
        <v>0</v>
      </c>
      <c r="E216" s="282">
        <v>6534.6</v>
      </c>
    </row>
    <row r="217" spans="1:5">
      <c r="A217" s="289" t="s">
        <v>217</v>
      </c>
      <c r="B217" s="280" t="s">
        <v>278</v>
      </c>
      <c r="C217" s="281" t="s">
        <v>181</v>
      </c>
      <c r="D217" s="290">
        <v>703</v>
      </c>
      <c r="E217" s="282">
        <v>6534.6</v>
      </c>
    </row>
    <row r="218" spans="1:5" ht="31.2">
      <c r="A218" s="289" t="s">
        <v>166</v>
      </c>
      <c r="B218" s="280" t="s">
        <v>278</v>
      </c>
      <c r="C218" s="281" t="s">
        <v>167</v>
      </c>
      <c r="D218" s="290">
        <v>0</v>
      </c>
      <c r="E218" s="282">
        <v>451.4</v>
      </c>
    </row>
    <row r="219" spans="1:5">
      <c r="A219" s="289" t="s">
        <v>217</v>
      </c>
      <c r="B219" s="280" t="s">
        <v>278</v>
      </c>
      <c r="C219" s="281" t="s">
        <v>167</v>
      </c>
      <c r="D219" s="290">
        <v>703</v>
      </c>
      <c r="E219" s="282">
        <v>451.4</v>
      </c>
    </row>
    <row r="220" spans="1:5">
      <c r="A220" s="289" t="s">
        <v>184</v>
      </c>
      <c r="B220" s="280" t="s">
        <v>279</v>
      </c>
      <c r="C220" s="281" t="s">
        <v>159</v>
      </c>
      <c r="D220" s="290">
        <v>0</v>
      </c>
      <c r="E220" s="282">
        <v>1485</v>
      </c>
    </row>
    <row r="221" spans="1:5" ht="31.2">
      <c r="A221" s="289" t="s">
        <v>166</v>
      </c>
      <c r="B221" s="280" t="s">
        <v>279</v>
      </c>
      <c r="C221" s="281" t="s">
        <v>167</v>
      </c>
      <c r="D221" s="290">
        <v>0</v>
      </c>
      <c r="E221" s="282">
        <v>1485</v>
      </c>
    </row>
    <row r="222" spans="1:5">
      <c r="A222" s="289" t="s">
        <v>217</v>
      </c>
      <c r="B222" s="280" t="s">
        <v>279</v>
      </c>
      <c r="C222" s="281" t="s">
        <v>167</v>
      </c>
      <c r="D222" s="290">
        <v>703</v>
      </c>
      <c r="E222" s="282">
        <v>1485</v>
      </c>
    </row>
    <row r="223" spans="1:5" ht="32.25" customHeight="1">
      <c r="A223" s="289" t="s">
        <v>280</v>
      </c>
      <c r="B223" s="280" t="s">
        <v>281</v>
      </c>
      <c r="C223" s="281" t="s">
        <v>159</v>
      </c>
      <c r="D223" s="290">
        <v>0</v>
      </c>
      <c r="E223" s="282">
        <v>1147.7</v>
      </c>
    </row>
    <row r="224" spans="1:5" ht="18" customHeight="1">
      <c r="A224" s="289" t="s">
        <v>282</v>
      </c>
      <c r="B224" s="280" t="s">
        <v>283</v>
      </c>
      <c r="C224" s="281" t="s">
        <v>159</v>
      </c>
      <c r="D224" s="290">
        <v>0</v>
      </c>
      <c r="E224" s="282">
        <v>1147.7</v>
      </c>
    </row>
    <row r="225" spans="1:5">
      <c r="A225" s="289" t="s">
        <v>284</v>
      </c>
      <c r="B225" s="280" t="s">
        <v>285</v>
      </c>
      <c r="C225" s="281" t="s">
        <v>159</v>
      </c>
      <c r="D225" s="290">
        <v>0</v>
      </c>
      <c r="E225" s="282">
        <v>1147.7</v>
      </c>
    </row>
    <row r="226" spans="1:5" ht="62.4">
      <c r="A226" s="289" t="s">
        <v>180</v>
      </c>
      <c r="B226" s="280" t="s">
        <v>285</v>
      </c>
      <c r="C226" s="281" t="s">
        <v>181</v>
      </c>
      <c r="D226" s="290">
        <v>0</v>
      </c>
      <c r="E226" s="282">
        <v>1130</v>
      </c>
    </row>
    <row r="227" spans="1:5">
      <c r="A227" s="289" t="s">
        <v>286</v>
      </c>
      <c r="B227" s="280" t="s">
        <v>285</v>
      </c>
      <c r="C227" s="281" t="s">
        <v>181</v>
      </c>
      <c r="D227" s="290">
        <v>804</v>
      </c>
      <c r="E227" s="282">
        <v>1130</v>
      </c>
    </row>
    <row r="228" spans="1:5" ht="31.2">
      <c r="A228" s="289" t="s">
        <v>166</v>
      </c>
      <c r="B228" s="280" t="s">
        <v>285</v>
      </c>
      <c r="C228" s="281" t="s">
        <v>167</v>
      </c>
      <c r="D228" s="290">
        <v>0</v>
      </c>
      <c r="E228" s="282">
        <v>17.7</v>
      </c>
    </row>
    <row r="229" spans="1:5">
      <c r="A229" s="289" t="s">
        <v>286</v>
      </c>
      <c r="B229" s="280" t="s">
        <v>285</v>
      </c>
      <c r="C229" s="281" t="s">
        <v>167</v>
      </c>
      <c r="D229" s="290">
        <v>804</v>
      </c>
      <c r="E229" s="282">
        <v>17.7</v>
      </c>
    </row>
    <row r="230" spans="1:5" s="276" customFormat="1" ht="46.8">
      <c r="A230" s="287" t="s">
        <v>287</v>
      </c>
      <c r="B230" s="273" t="s">
        <v>288</v>
      </c>
      <c r="C230" s="274" t="s">
        <v>159</v>
      </c>
      <c r="D230" s="288">
        <v>0</v>
      </c>
      <c r="E230" s="275">
        <v>129938.4</v>
      </c>
    </row>
    <row r="231" spans="1:5" ht="30.75" customHeight="1">
      <c r="A231" s="289" t="s">
        <v>289</v>
      </c>
      <c r="B231" s="280" t="s">
        <v>290</v>
      </c>
      <c r="C231" s="281" t="s">
        <v>159</v>
      </c>
      <c r="D231" s="290">
        <v>0</v>
      </c>
      <c r="E231" s="282">
        <v>948.5</v>
      </c>
    </row>
    <row r="232" spans="1:5" ht="31.2">
      <c r="A232" s="289" t="s">
        <v>291</v>
      </c>
      <c r="B232" s="280" t="s">
        <v>292</v>
      </c>
      <c r="C232" s="281" t="s">
        <v>159</v>
      </c>
      <c r="D232" s="290">
        <v>0</v>
      </c>
      <c r="E232" s="282">
        <v>834</v>
      </c>
    </row>
    <row r="233" spans="1:5" ht="31.2">
      <c r="A233" s="289" t="s">
        <v>293</v>
      </c>
      <c r="B233" s="280" t="s">
        <v>294</v>
      </c>
      <c r="C233" s="281" t="s">
        <v>159</v>
      </c>
      <c r="D233" s="290">
        <v>0</v>
      </c>
      <c r="E233" s="282">
        <v>834</v>
      </c>
    </row>
    <row r="234" spans="1:5" ht="31.2">
      <c r="A234" s="289" t="s">
        <v>295</v>
      </c>
      <c r="B234" s="280" t="s">
        <v>294</v>
      </c>
      <c r="C234" s="281" t="s">
        <v>296</v>
      </c>
      <c r="D234" s="290">
        <v>0</v>
      </c>
      <c r="E234" s="282">
        <v>834</v>
      </c>
    </row>
    <row r="235" spans="1:5">
      <c r="A235" s="289" t="s">
        <v>189</v>
      </c>
      <c r="B235" s="280" t="s">
        <v>294</v>
      </c>
      <c r="C235" s="281" t="s">
        <v>296</v>
      </c>
      <c r="D235" s="290">
        <v>702</v>
      </c>
      <c r="E235" s="282">
        <v>834</v>
      </c>
    </row>
    <row r="236" spans="1:5" ht="46.8">
      <c r="A236" s="289" t="s">
        <v>297</v>
      </c>
      <c r="B236" s="280" t="s">
        <v>298</v>
      </c>
      <c r="C236" s="281" t="s">
        <v>159</v>
      </c>
      <c r="D236" s="290">
        <v>0</v>
      </c>
      <c r="E236" s="282">
        <v>114.5</v>
      </c>
    </row>
    <row r="237" spans="1:5" ht="31.2">
      <c r="A237" s="289" t="s">
        <v>299</v>
      </c>
      <c r="B237" s="280" t="s">
        <v>300</v>
      </c>
      <c r="C237" s="281" t="s">
        <v>159</v>
      </c>
      <c r="D237" s="290">
        <v>0</v>
      </c>
      <c r="E237" s="282">
        <v>114.5</v>
      </c>
    </row>
    <row r="238" spans="1:5" ht="31.2">
      <c r="A238" s="289" t="s">
        <v>166</v>
      </c>
      <c r="B238" s="280" t="s">
        <v>300</v>
      </c>
      <c r="C238" s="281" t="s">
        <v>167</v>
      </c>
      <c r="D238" s="290">
        <v>0</v>
      </c>
      <c r="E238" s="282">
        <v>4.2</v>
      </c>
    </row>
    <row r="239" spans="1:5">
      <c r="A239" s="289" t="s">
        <v>301</v>
      </c>
      <c r="B239" s="280" t="s">
        <v>300</v>
      </c>
      <c r="C239" s="281" t="s">
        <v>167</v>
      </c>
      <c r="D239" s="290">
        <v>113</v>
      </c>
      <c r="E239" s="282">
        <v>4.2</v>
      </c>
    </row>
    <row r="240" spans="1:5">
      <c r="A240" s="289" t="s">
        <v>176</v>
      </c>
      <c r="B240" s="280" t="s">
        <v>300</v>
      </c>
      <c r="C240" s="281" t="s">
        <v>177</v>
      </c>
      <c r="D240" s="290">
        <v>0</v>
      </c>
      <c r="E240" s="282">
        <v>110.3</v>
      </c>
    </row>
    <row r="241" spans="1:5">
      <c r="A241" s="289" t="s">
        <v>301</v>
      </c>
      <c r="B241" s="280" t="s">
        <v>300</v>
      </c>
      <c r="C241" s="281" t="s">
        <v>177</v>
      </c>
      <c r="D241" s="290">
        <v>113</v>
      </c>
      <c r="E241" s="282">
        <v>110.3</v>
      </c>
    </row>
    <row r="242" spans="1:5" ht="46.8">
      <c r="A242" s="289" t="s">
        <v>302</v>
      </c>
      <c r="B242" s="280" t="s">
        <v>303</v>
      </c>
      <c r="C242" s="281" t="s">
        <v>159</v>
      </c>
      <c r="D242" s="290">
        <v>0</v>
      </c>
      <c r="E242" s="282">
        <v>112098.9</v>
      </c>
    </row>
    <row r="243" spans="1:5" ht="31.2">
      <c r="A243" s="289" t="s">
        <v>304</v>
      </c>
      <c r="B243" s="280" t="s">
        <v>305</v>
      </c>
      <c r="C243" s="281" t="s">
        <v>159</v>
      </c>
      <c r="D243" s="290">
        <v>0</v>
      </c>
      <c r="E243" s="282">
        <v>111393.9</v>
      </c>
    </row>
    <row r="244" spans="1:5" ht="31.2">
      <c r="A244" s="289" t="s">
        <v>306</v>
      </c>
      <c r="B244" s="280" t="s">
        <v>307</v>
      </c>
      <c r="C244" s="281" t="s">
        <v>159</v>
      </c>
      <c r="D244" s="290">
        <v>0</v>
      </c>
      <c r="E244" s="282">
        <v>111393.9</v>
      </c>
    </row>
    <row r="245" spans="1:5" ht="31.2">
      <c r="A245" s="289" t="s">
        <v>295</v>
      </c>
      <c r="B245" s="280" t="s">
        <v>307</v>
      </c>
      <c r="C245" s="281" t="s">
        <v>296</v>
      </c>
      <c r="D245" s="290">
        <v>0</v>
      </c>
      <c r="E245" s="282">
        <v>111393.9</v>
      </c>
    </row>
    <row r="246" spans="1:5">
      <c r="A246" s="289" t="s">
        <v>308</v>
      </c>
      <c r="B246" s="280" t="s">
        <v>307</v>
      </c>
      <c r="C246" s="281" t="s">
        <v>296</v>
      </c>
      <c r="D246" s="290">
        <v>605</v>
      </c>
      <c r="E246" s="282">
        <v>111393.9</v>
      </c>
    </row>
    <row r="247" spans="1:5" ht="31.2">
      <c r="A247" s="289" t="s">
        <v>309</v>
      </c>
      <c r="B247" s="280" t="s">
        <v>310</v>
      </c>
      <c r="C247" s="281" t="s">
        <v>159</v>
      </c>
      <c r="D247" s="290">
        <v>0</v>
      </c>
      <c r="E247" s="282">
        <v>705</v>
      </c>
    </row>
    <row r="248" spans="1:5" ht="62.4">
      <c r="A248" s="289" t="s">
        <v>311</v>
      </c>
      <c r="B248" s="280" t="s">
        <v>312</v>
      </c>
      <c r="C248" s="281" t="s">
        <v>159</v>
      </c>
      <c r="D248" s="290">
        <v>0</v>
      </c>
      <c r="E248" s="282">
        <v>705</v>
      </c>
    </row>
    <row r="249" spans="1:5" ht="31.2">
      <c r="A249" s="289" t="s">
        <v>166</v>
      </c>
      <c r="B249" s="280" t="s">
        <v>312</v>
      </c>
      <c r="C249" s="281" t="s">
        <v>167</v>
      </c>
      <c r="D249" s="290">
        <v>0</v>
      </c>
      <c r="E249" s="282">
        <v>705</v>
      </c>
    </row>
    <row r="250" spans="1:5">
      <c r="A250" s="289" t="s">
        <v>313</v>
      </c>
      <c r="B250" s="280" t="s">
        <v>312</v>
      </c>
      <c r="C250" s="281" t="s">
        <v>167</v>
      </c>
      <c r="D250" s="290">
        <v>405</v>
      </c>
      <c r="E250" s="282">
        <v>705</v>
      </c>
    </row>
    <row r="251" spans="1:5" ht="46.8">
      <c r="A251" s="289" t="s">
        <v>314</v>
      </c>
      <c r="B251" s="280" t="s">
        <v>315</v>
      </c>
      <c r="C251" s="281" t="s">
        <v>159</v>
      </c>
      <c r="D251" s="290">
        <v>0</v>
      </c>
      <c r="E251" s="282">
        <v>1055.7</v>
      </c>
    </row>
    <row r="252" spans="1:5" ht="46.8">
      <c r="A252" s="289" t="s">
        <v>316</v>
      </c>
      <c r="B252" s="280" t="s">
        <v>317</v>
      </c>
      <c r="C252" s="281" t="s">
        <v>159</v>
      </c>
      <c r="D252" s="290">
        <v>0</v>
      </c>
      <c r="E252" s="282">
        <v>1053.3</v>
      </c>
    </row>
    <row r="253" spans="1:5" ht="46.8">
      <c r="A253" s="289" t="s">
        <v>231</v>
      </c>
      <c r="B253" s="280" t="s">
        <v>318</v>
      </c>
      <c r="C253" s="281" t="s">
        <v>159</v>
      </c>
      <c r="D253" s="290">
        <v>0</v>
      </c>
      <c r="E253" s="282">
        <v>1053.3</v>
      </c>
    </row>
    <row r="254" spans="1:5" ht="31.2">
      <c r="A254" s="289" t="s">
        <v>166</v>
      </c>
      <c r="B254" s="280" t="s">
        <v>318</v>
      </c>
      <c r="C254" s="281" t="s">
        <v>167</v>
      </c>
      <c r="D254" s="290">
        <v>0</v>
      </c>
      <c r="E254" s="282">
        <v>1053.3</v>
      </c>
    </row>
    <row r="255" spans="1:5">
      <c r="A255" s="289" t="s">
        <v>168</v>
      </c>
      <c r="B255" s="280" t="s">
        <v>318</v>
      </c>
      <c r="C255" s="281" t="s">
        <v>167</v>
      </c>
      <c r="D255" s="290">
        <v>701</v>
      </c>
      <c r="E255" s="282">
        <v>609.6</v>
      </c>
    </row>
    <row r="256" spans="1:5">
      <c r="A256" s="289" t="s">
        <v>189</v>
      </c>
      <c r="B256" s="280" t="s">
        <v>318</v>
      </c>
      <c r="C256" s="281" t="s">
        <v>167</v>
      </c>
      <c r="D256" s="290">
        <v>702</v>
      </c>
      <c r="E256" s="282">
        <v>58</v>
      </c>
    </row>
    <row r="257" spans="1:5">
      <c r="A257" s="289" t="s">
        <v>217</v>
      </c>
      <c r="B257" s="280" t="s">
        <v>318</v>
      </c>
      <c r="C257" s="281" t="s">
        <v>167</v>
      </c>
      <c r="D257" s="290">
        <v>703</v>
      </c>
      <c r="E257" s="282">
        <v>0.7</v>
      </c>
    </row>
    <row r="258" spans="1:5">
      <c r="A258" s="289" t="s">
        <v>254</v>
      </c>
      <c r="B258" s="280" t="s">
        <v>318</v>
      </c>
      <c r="C258" s="281" t="s">
        <v>167</v>
      </c>
      <c r="D258" s="290">
        <v>801</v>
      </c>
      <c r="E258" s="282">
        <v>385</v>
      </c>
    </row>
    <row r="259" spans="1:5" ht="46.8">
      <c r="A259" s="289" t="s">
        <v>319</v>
      </c>
      <c r="B259" s="280" t="s">
        <v>320</v>
      </c>
      <c r="C259" s="281" t="s">
        <v>159</v>
      </c>
      <c r="D259" s="290">
        <v>0</v>
      </c>
      <c r="E259" s="282">
        <v>2.4</v>
      </c>
    </row>
    <row r="260" spans="1:5" ht="46.8">
      <c r="A260" s="289" t="s">
        <v>231</v>
      </c>
      <c r="B260" s="280" t="s">
        <v>321</v>
      </c>
      <c r="C260" s="281" t="s">
        <v>159</v>
      </c>
      <c r="D260" s="290">
        <v>0</v>
      </c>
      <c r="E260" s="282">
        <v>2.4</v>
      </c>
    </row>
    <row r="261" spans="1:5" ht="31.2">
      <c r="A261" s="289" t="s">
        <v>166</v>
      </c>
      <c r="B261" s="280" t="s">
        <v>321</v>
      </c>
      <c r="C261" s="281" t="s">
        <v>167</v>
      </c>
      <c r="D261" s="290">
        <v>0</v>
      </c>
      <c r="E261" s="282">
        <v>2.4</v>
      </c>
    </row>
    <row r="262" spans="1:5" ht="46.8">
      <c r="A262" s="289" t="s">
        <v>322</v>
      </c>
      <c r="B262" s="280" t="s">
        <v>321</v>
      </c>
      <c r="C262" s="281" t="s">
        <v>167</v>
      </c>
      <c r="D262" s="290">
        <v>104</v>
      </c>
      <c r="E262" s="282">
        <v>2.4</v>
      </c>
    </row>
    <row r="263" spans="1:5" ht="46.8">
      <c r="A263" s="289" t="s">
        <v>323</v>
      </c>
      <c r="B263" s="280" t="s">
        <v>324</v>
      </c>
      <c r="C263" s="281" t="s">
        <v>159</v>
      </c>
      <c r="D263" s="290">
        <v>0</v>
      </c>
      <c r="E263" s="282">
        <v>15835.3</v>
      </c>
    </row>
    <row r="264" spans="1:5" ht="31.2">
      <c r="A264" s="289" t="s">
        <v>325</v>
      </c>
      <c r="B264" s="280" t="s">
        <v>326</v>
      </c>
      <c r="C264" s="281" t="s">
        <v>159</v>
      </c>
      <c r="D264" s="290">
        <v>0</v>
      </c>
      <c r="E264" s="282">
        <v>4707.3</v>
      </c>
    </row>
    <row r="265" spans="1:5">
      <c r="A265" s="289" t="s">
        <v>225</v>
      </c>
      <c r="B265" s="280" t="s">
        <v>327</v>
      </c>
      <c r="C265" s="281" t="s">
        <v>159</v>
      </c>
      <c r="D265" s="290">
        <v>0</v>
      </c>
      <c r="E265" s="282">
        <v>4707.3</v>
      </c>
    </row>
    <row r="266" spans="1:5" ht="62.4">
      <c r="A266" s="289" t="s">
        <v>180</v>
      </c>
      <c r="B266" s="280" t="s">
        <v>327</v>
      </c>
      <c r="C266" s="281" t="s">
        <v>181</v>
      </c>
      <c r="D266" s="290">
        <v>0</v>
      </c>
      <c r="E266" s="282">
        <v>4634.6000000000004</v>
      </c>
    </row>
    <row r="267" spans="1:5">
      <c r="A267" s="289" t="s">
        <v>328</v>
      </c>
      <c r="B267" s="280" t="s">
        <v>327</v>
      </c>
      <c r="C267" s="281" t="s">
        <v>181</v>
      </c>
      <c r="D267" s="290">
        <v>505</v>
      </c>
      <c r="E267" s="282">
        <v>4634.6000000000004</v>
      </c>
    </row>
    <row r="268" spans="1:5" ht="31.2">
      <c r="A268" s="289" t="s">
        <v>166</v>
      </c>
      <c r="B268" s="280" t="s">
        <v>327</v>
      </c>
      <c r="C268" s="281" t="s">
        <v>167</v>
      </c>
      <c r="D268" s="290">
        <v>0</v>
      </c>
      <c r="E268" s="282">
        <v>71.900000000000006</v>
      </c>
    </row>
    <row r="269" spans="1:5">
      <c r="A269" s="289" t="s">
        <v>328</v>
      </c>
      <c r="B269" s="280" t="s">
        <v>327</v>
      </c>
      <c r="C269" s="281" t="s">
        <v>167</v>
      </c>
      <c r="D269" s="290">
        <v>505</v>
      </c>
      <c r="E269" s="282">
        <v>71.900000000000006</v>
      </c>
    </row>
    <row r="270" spans="1:5">
      <c r="A270" s="289" t="s">
        <v>176</v>
      </c>
      <c r="B270" s="280" t="s">
        <v>327</v>
      </c>
      <c r="C270" s="281" t="s">
        <v>177</v>
      </c>
      <c r="D270" s="290">
        <v>0</v>
      </c>
      <c r="E270" s="282">
        <v>0.8</v>
      </c>
    </row>
    <row r="271" spans="1:5">
      <c r="A271" s="289" t="s">
        <v>328</v>
      </c>
      <c r="B271" s="280" t="s">
        <v>327</v>
      </c>
      <c r="C271" s="281" t="s">
        <v>177</v>
      </c>
      <c r="D271" s="290">
        <v>505</v>
      </c>
      <c r="E271" s="282">
        <v>0.8</v>
      </c>
    </row>
    <row r="272" spans="1:5" ht="31.2">
      <c r="A272" s="289" t="s">
        <v>329</v>
      </c>
      <c r="B272" s="280" t="s">
        <v>330</v>
      </c>
      <c r="C272" s="281" t="s">
        <v>159</v>
      </c>
      <c r="D272" s="290">
        <v>0</v>
      </c>
      <c r="E272" s="282">
        <v>11128</v>
      </c>
    </row>
    <row r="273" spans="1:5" ht="62.4">
      <c r="A273" s="289" t="s">
        <v>331</v>
      </c>
      <c r="B273" s="280" t="s">
        <v>332</v>
      </c>
      <c r="C273" s="281" t="s">
        <v>159</v>
      </c>
      <c r="D273" s="290">
        <v>0</v>
      </c>
      <c r="E273" s="282">
        <v>908</v>
      </c>
    </row>
    <row r="274" spans="1:5" ht="62.4">
      <c r="A274" s="289" t="s">
        <v>180</v>
      </c>
      <c r="B274" s="280" t="s">
        <v>332</v>
      </c>
      <c r="C274" s="281" t="s">
        <v>181</v>
      </c>
      <c r="D274" s="290">
        <v>0</v>
      </c>
      <c r="E274" s="282">
        <v>864.8</v>
      </c>
    </row>
    <row r="275" spans="1:5">
      <c r="A275" s="289" t="s">
        <v>328</v>
      </c>
      <c r="B275" s="280" t="s">
        <v>332</v>
      </c>
      <c r="C275" s="281" t="s">
        <v>181</v>
      </c>
      <c r="D275" s="290">
        <v>505</v>
      </c>
      <c r="E275" s="282">
        <v>864.8</v>
      </c>
    </row>
    <row r="276" spans="1:5" ht="31.2">
      <c r="A276" s="289" t="s">
        <v>166</v>
      </c>
      <c r="B276" s="280" t="s">
        <v>332</v>
      </c>
      <c r="C276" s="281" t="s">
        <v>167</v>
      </c>
      <c r="D276" s="290">
        <v>0</v>
      </c>
      <c r="E276" s="282">
        <v>43.2</v>
      </c>
    </row>
    <row r="277" spans="1:5">
      <c r="A277" s="289" t="s">
        <v>328</v>
      </c>
      <c r="B277" s="280" t="s">
        <v>332</v>
      </c>
      <c r="C277" s="281" t="s">
        <v>167</v>
      </c>
      <c r="D277" s="290">
        <v>505</v>
      </c>
      <c r="E277" s="282">
        <v>43.2</v>
      </c>
    </row>
    <row r="278" spans="1:5" ht="31.2">
      <c r="A278" s="289" t="s">
        <v>333</v>
      </c>
      <c r="B278" s="280" t="s">
        <v>334</v>
      </c>
      <c r="C278" s="281" t="s">
        <v>159</v>
      </c>
      <c r="D278" s="290">
        <v>0</v>
      </c>
      <c r="E278" s="282">
        <v>10220</v>
      </c>
    </row>
    <row r="279" spans="1:5" ht="31.2">
      <c r="A279" s="289" t="s">
        <v>166</v>
      </c>
      <c r="B279" s="280" t="s">
        <v>334</v>
      </c>
      <c r="C279" s="281" t="s">
        <v>167</v>
      </c>
      <c r="D279" s="290">
        <v>0</v>
      </c>
      <c r="E279" s="282">
        <v>230</v>
      </c>
    </row>
    <row r="280" spans="1:5">
      <c r="A280" s="289" t="s">
        <v>335</v>
      </c>
      <c r="B280" s="280" t="s">
        <v>334</v>
      </c>
      <c r="C280" s="281" t="s">
        <v>167</v>
      </c>
      <c r="D280" s="290">
        <v>1003</v>
      </c>
      <c r="E280" s="282">
        <v>230</v>
      </c>
    </row>
    <row r="281" spans="1:5">
      <c r="A281" s="289" t="s">
        <v>237</v>
      </c>
      <c r="B281" s="280" t="s">
        <v>334</v>
      </c>
      <c r="C281" s="281" t="s">
        <v>238</v>
      </c>
      <c r="D281" s="290">
        <v>0</v>
      </c>
      <c r="E281" s="282">
        <v>9990</v>
      </c>
    </row>
    <row r="282" spans="1:5">
      <c r="A282" s="289" t="s">
        <v>335</v>
      </c>
      <c r="B282" s="280" t="s">
        <v>334</v>
      </c>
      <c r="C282" s="281" t="s">
        <v>238</v>
      </c>
      <c r="D282" s="290">
        <v>1003</v>
      </c>
      <c r="E282" s="282">
        <v>9990</v>
      </c>
    </row>
    <row r="283" spans="1:5" s="276" customFormat="1" ht="46.8">
      <c r="A283" s="287" t="s">
        <v>336</v>
      </c>
      <c r="B283" s="273" t="s">
        <v>337</v>
      </c>
      <c r="C283" s="274" t="s">
        <v>159</v>
      </c>
      <c r="D283" s="288">
        <v>0</v>
      </c>
      <c r="E283" s="275">
        <v>117693.5</v>
      </c>
    </row>
    <row r="284" spans="1:5" ht="62.4">
      <c r="A284" s="289" t="s">
        <v>338</v>
      </c>
      <c r="B284" s="280" t="s">
        <v>339</v>
      </c>
      <c r="C284" s="281" t="s">
        <v>159</v>
      </c>
      <c r="D284" s="290">
        <v>0</v>
      </c>
      <c r="E284" s="282">
        <v>25990.7</v>
      </c>
    </row>
    <row r="285" spans="1:5" ht="63.75" customHeight="1">
      <c r="A285" s="289" t="s">
        <v>340</v>
      </c>
      <c r="B285" s="280" t="s">
        <v>341</v>
      </c>
      <c r="C285" s="281" t="s">
        <v>159</v>
      </c>
      <c r="D285" s="290">
        <v>0</v>
      </c>
      <c r="E285" s="282">
        <v>25974.400000000001</v>
      </c>
    </row>
    <row r="286" spans="1:5">
      <c r="A286" s="289" t="s">
        <v>171</v>
      </c>
      <c r="B286" s="280" t="s">
        <v>342</v>
      </c>
      <c r="C286" s="281" t="s">
        <v>159</v>
      </c>
      <c r="D286" s="290">
        <v>0</v>
      </c>
      <c r="E286" s="282">
        <v>52</v>
      </c>
    </row>
    <row r="287" spans="1:5" ht="31.2">
      <c r="A287" s="289" t="s">
        <v>166</v>
      </c>
      <c r="B287" s="280" t="s">
        <v>342</v>
      </c>
      <c r="C287" s="281" t="s">
        <v>167</v>
      </c>
      <c r="D287" s="290">
        <v>0</v>
      </c>
      <c r="E287" s="282">
        <v>52</v>
      </c>
    </row>
    <row r="288" spans="1:5" ht="31.2">
      <c r="A288" s="289" t="s">
        <v>173</v>
      </c>
      <c r="B288" s="280" t="s">
        <v>342</v>
      </c>
      <c r="C288" s="281" t="s">
        <v>167</v>
      </c>
      <c r="D288" s="290">
        <v>705</v>
      </c>
      <c r="E288" s="282">
        <v>52</v>
      </c>
    </row>
    <row r="289" spans="1:5">
      <c r="A289" s="289" t="s">
        <v>284</v>
      </c>
      <c r="B289" s="280" t="s">
        <v>343</v>
      </c>
      <c r="C289" s="281" t="s">
        <v>159</v>
      </c>
      <c r="D289" s="290">
        <v>0</v>
      </c>
      <c r="E289" s="282">
        <v>8828.4</v>
      </c>
    </row>
    <row r="290" spans="1:5" ht="62.4">
      <c r="A290" s="289" t="s">
        <v>180</v>
      </c>
      <c r="B290" s="280" t="s">
        <v>343</v>
      </c>
      <c r="C290" s="281" t="s">
        <v>181</v>
      </c>
      <c r="D290" s="290">
        <v>0</v>
      </c>
      <c r="E290" s="282">
        <v>6807.5</v>
      </c>
    </row>
    <row r="291" spans="1:5" ht="31.2">
      <c r="A291" s="289" t="s">
        <v>344</v>
      </c>
      <c r="B291" s="280" t="s">
        <v>343</v>
      </c>
      <c r="C291" s="281" t="s">
        <v>181</v>
      </c>
      <c r="D291" s="290">
        <v>106</v>
      </c>
      <c r="E291" s="282">
        <v>6807.5</v>
      </c>
    </row>
    <row r="292" spans="1:5" ht="31.2">
      <c r="A292" s="289" t="s">
        <v>166</v>
      </c>
      <c r="B292" s="280" t="s">
        <v>343</v>
      </c>
      <c r="C292" s="281" t="s">
        <v>167</v>
      </c>
      <c r="D292" s="290">
        <v>0</v>
      </c>
      <c r="E292" s="282">
        <v>2020.7</v>
      </c>
    </row>
    <row r="293" spans="1:5" ht="31.2">
      <c r="A293" s="289" t="s">
        <v>344</v>
      </c>
      <c r="B293" s="280" t="s">
        <v>343</v>
      </c>
      <c r="C293" s="281" t="s">
        <v>167</v>
      </c>
      <c r="D293" s="290">
        <v>106</v>
      </c>
      <c r="E293" s="282">
        <v>2020.7</v>
      </c>
    </row>
    <row r="294" spans="1:5">
      <c r="A294" s="289" t="s">
        <v>176</v>
      </c>
      <c r="B294" s="280" t="s">
        <v>343</v>
      </c>
      <c r="C294" s="281" t="s">
        <v>177</v>
      </c>
      <c r="D294" s="290">
        <v>0</v>
      </c>
      <c r="E294" s="282">
        <v>0.2</v>
      </c>
    </row>
    <row r="295" spans="1:5" ht="31.2">
      <c r="A295" s="289" t="s">
        <v>344</v>
      </c>
      <c r="B295" s="280" t="s">
        <v>343</v>
      </c>
      <c r="C295" s="281" t="s">
        <v>177</v>
      </c>
      <c r="D295" s="290">
        <v>106</v>
      </c>
      <c r="E295" s="282">
        <v>0.2</v>
      </c>
    </row>
    <row r="296" spans="1:5">
      <c r="A296" s="289" t="s">
        <v>174</v>
      </c>
      <c r="B296" s="280" t="s">
        <v>345</v>
      </c>
      <c r="C296" s="281" t="s">
        <v>159</v>
      </c>
      <c r="D296" s="290">
        <v>0</v>
      </c>
      <c r="E296" s="282">
        <v>17094</v>
      </c>
    </row>
    <row r="297" spans="1:5" ht="62.4">
      <c r="A297" s="289" t="s">
        <v>180</v>
      </c>
      <c r="B297" s="280" t="s">
        <v>345</v>
      </c>
      <c r="C297" s="281" t="s">
        <v>181</v>
      </c>
      <c r="D297" s="290">
        <v>0</v>
      </c>
      <c r="E297" s="282">
        <v>15978.3</v>
      </c>
    </row>
    <row r="298" spans="1:5">
      <c r="A298" s="289" t="s">
        <v>301</v>
      </c>
      <c r="B298" s="280" t="s">
        <v>345</v>
      </c>
      <c r="C298" s="281" t="s">
        <v>181</v>
      </c>
      <c r="D298" s="290">
        <v>113</v>
      </c>
      <c r="E298" s="282">
        <v>15978.3</v>
      </c>
    </row>
    <row r="299" spans="1:5" ht="31.2">
      <c r="A299" s="289" t="s">
        <v>166</v>
      </c>
      <c r="B299" s="280" t="s">
        <v>345</v>
      </c>
      <c r="C299" s="281" t="s">
        <v>167</v>
      </c>
      <c r="D299" s="290">
        <v>0</v>
      </c>
      <c r="E299" s="282">
        <v>1115.7</v>
      </c>
    </row>
    <row r="300" spans="1:5">
      <c r="A300" s="289" t="s">
        <v>301</v>
      </c>
      <c r="B300" s="280" t="s">
        <v>345</v>
      </c>
      <c r="C300" s="281" t="s">
        <v>167</v>
      </c>
      <c r="D300" s="290">
        <v>113</v>
      </c>
      <c r="E300" s="282">
        <v>1115.7</v>
      </c>
    </row>
    <row r="301" spans="1:5">
      <c r="A301" s="289" t="s">
        <v>346</v>
      </c>
      <c r="B301" s="280" t="s">
        <v>347</v>
      </c>
      <c r="C301" s="281" t="s">
        <v>159</v>
      </c>
      <c r="D301" s="290">
        <v>0</v>
      </c>
      <c r="E301" s="282">
        <v>16.3</v>
      </c>
    </row>
    <row r="302" spans="1:5">
      <c r="A302" s="289" t="s">
        <v>348</v>
      </c>
      <c r="B302" s="280" t="s">
        <v>349</v>
      </c>
      <c r="C302" s="281" t="s">
        <v>159</v>
      </c>
      <c r="D302" s="290">
        <v>0</v>
      </c>
      <c r="E302" s="282">
        <v>16.3</v>
      </c>
    </row>
    <row r="303" spans="1:5">
      <c r="A303" s="289" t="s">
        <v>350</v>
      </c>
      <c r="B303" s="280" t="s">
        <v>349</v>
      </c>
      <c r="C303" s="281" t="s">
        <v>351</v>
      </c>
      <c r="D303" s="290">
        <v>0</v>
      </c>
      <c r="E303" s="282">
        <v>16.3</v>
      </c>
    </row>
    <row r="304" spans="1:5" ht="31.2">
      <c r="A304" s="289" t="s">
        <v>352</v>
      </c>
      <c r="B304" s="280" t="s">
        <v>349</v>
      </c>
      <c r="C304" s="281" t="s">
        <v>351</v>
      </c>
      <c r="D304" s="290">
        <v>1301</v>
      </c>
      <c r="E304" s="282">
        <v>16.3</v>
      </c>
    </row>
    <row r="305" spans="1:5" ht="46.5" customHeight="1">
      <c r="A305" s="289" t="s">
        <v>353</v>
      </c>
      <c r="B305" s="280" t="s">
        <v>354</v>
      </c>
      <c r="C305" s="281" t="s">
        <v>159</v>
      </c>
      <c r="D305" s="290">
        <v>0</v>
      </c>
      <c r="E305" s="282">
        <v>91702.8</v>
      </c>
    </row>
    <row r="306" spans="1:5" ht="31.2">
      <c r="A306" s="289" t="s">
        <v>355</v>
      </c>
      <c r="B306" s="280" t="s">
        <v>356</v>
      </c>
      <c r="C306" s="281" t="s">
        <v>159</v>
      </c>
      <c r="D306" s="290">
        <v>0</v>
      </c>
      <c r="E306" s="282">
        <v>91702.8</v>
      </c>
    </row>
    <row r="307" spans="1:5" ht="46.8">
      <c r="A307" s="289" t="s">
        <v>357</v>
      </c>
      <c r="B307" s="280" t="s">
        <v>358</v>
      </c>
      <c r="C307" s="281" t="s">
        <v>159</v>
      </c>
      <c r="D307" s="290">
        <v>0</v>
      </c>
      <c r="E307" s="282">
        <v>16630.7</v>
      </c>
    </row>
    <row r="308" spans="1:5">
      <c r="A308" s="289" t="s">
        <v>359</v>
      </c>
      <c r="B308" s="280" t="s">
        <v>358</v>
      </c>
      <c r="C308" s="281" t="s">
        <v>360</v>
      </c>
      <c r="D308" s="290">
        <v>0</v>
      </c>
      <c r="E308" s="282">
        <v>16630.7</v>
      </c>
    </row>
    <row r="309" spans="1:5">
      <c r="A309" s="289" t="s">
        <v>361</v>
      </c>
      <c r="B309" s="280" t="s">
        <v>358</v>
      </c>
      <c r="C309" s="281" t="s">
        <v>360</v>
      </c>
      <c r="D309" s="290">
        <v>1403</v>
      </c>
      <c r="E309" s="282">
        <v>16630.7</v>
      </c>
    </row>
    <row r="310" spans="1:5" ht="46.8">
      <c r="A310" s="289" t="s">
        <v>362</v>
      </c>
      <c r="B310" s="280" t="s">
        <v>363</v>
      </c>
      <c r="C310" s="281" t="s">
        <v>159</v>
      </c>
      <c r="D310" s="290">
        <v>0</v>
      </c>
      <c r="E310" s="282">
        <v>74328.800000000003</v>
      </c>
    </row>
    <row r="311" spans="1:5">
      <c r="A311" s="289" t="s">
        <v>359</v>
      </c>
      <c r="B311" s="280" t="s">
        <v>363</v>
      </c>
      <c r="C311" s="281" t="s">
        <v>360</v>
      </c>
      <c r="D311" s="290">
        <v>0</v>
      </c>
      <c r="E311" s="282">
        <v>74328.800000000003</v>
      </c>
    </row>
    <row r="312" spans="1:5" ht="31.2">
      <c r="A312" s="289" t="s">
        <v>364</v>
      </c>
      <c r="B312" s="280" t="s">
        <v>363</v>
      </c>
      <c r="C312" s="281" t="s">
        <v>360</v>
      </c>
      <c r="D312" s="290">
        <v>1401</v>
      </c>
      <c r="E312" s="282">
        <v>74328.800000000003</v>
      </c>
    </row>
    <row r="313" spans="1:5">
      <c r="A313" s="289" t="s">
        <v>365</v>
      </c>
      <c r="B313" s="280" t="s">
        <v>366</v>
      </c>
      <c r="C313" s="281" t="s">
        <v>159</v>
      </c>
      <c r="D313" s="290">
        <v>0</v>
      </c>
      <c r="E313" s="282">
        <v>743.3</v>
      </c>
    </row>
    <row r="314" spans="1:5">
      <c r="A314" s="289" t="s">
        <v>359</v>
      </c>
      <c r="B314" s="280" t="s">
        <v>366</v>
      </c>
      <c r="C314" s="281" t="s">
        <v>360</v>
      </c>
      <c r="D314" s="290">
        <v>0</v>
      </c>
      <c r="E314" s="282">
        <v>743.3</v>
      </c>
    </row>
    <row r="315" spans="1:5" ht="31.2">
      <c r="A315" s="289" t="s">
        <v>364</v>
      </c>
      <c r="B315" s="280" t="s">
        <v>366</v>
      </c>
      <c r="C315" s="281" t="s">
        <v>360</v>
      </c>
      <c r="D315" s="290">
        <v>1401</v>
      </c>
      <c r="E315" s="282">
        <v>743.3</v>
      </c>
    </row>
    <row r="316" spans="1:5" s="276" customFormat="1" ht="46.8">
      <c r="A316" s="287" t="s">
        <v>367</v>
      </c>
      <c r="B316" s="273" t="s">
        <v>368</v>
      </c>
      <c r="C316" s="274" t="s">
        <v>159</v>
      </c>
      <c r="D316" s="288">
        <v>0</v>
      </c>
      <c r="E316" s="275">
        <v>27790</v>
      </c>
    </row>
    <row r="317" spans="1:5" ht="62.4">
      <c r="A317" s="289" t="s">
        <v>369</v>
      </c>
      <c r="B317" s="280" t="s">
        <v>370</v>
      </c>
      <c r="C317" s="281" t="s">
        <v>159</v>
      </c>
      <c r="D317" s="290">
        <v>0</v>
      </c>
      <c r="E317" s="282">
        <v>1359.4</v>
      </c>
    </row>
    <row r="318" spans="1:5" ht="31.2">
      <c r="A318" s="289" t="s">
        <v>371</v>
      </c>
      <c r="B318" s="280" t="s">
        <v>372</v>
      </c>
      <c r="C318" s="281" t="s">
        <v>159</v>
      </c>
      <c r="D318" s="290">
        <v>0</v>
      </c>
      <c r="E318" s="282">
        <v>1359.4</v>
      </c>
    </row>
    <row r="319" spans="1:5">
      <c r="A319" s="289" t="s">
        <v>373</v>
      </c>
      <c r="B319" s="280" t="s">
        <v>374</v>
      </c>
      <c r="C319" s="281" t="s">
        <v>159</v>
      </c>
      <c r="D319" s="290">
        <v>0</v>
      </c>
      <c r="E319" s="282">
        <v>550</v>
      </c>
    </row>
    <row r="320" spans="1:5" ht="31.2">
      <c r="A320" s="289" t="s">
        <v>166</v>
      </c>
      <c r="B320" s="280" t="s">
        <v>374</v>
      </c>
      <c r="C320" s="281" t="s">
        <v>167</v>
      </c>
      <c r="D320" s="290">
        <v>0</v>
      </c>
      <c r="E320" s="282">
        <v>550</v>
      </c>
    </row>
    <row r="321" spans="1:5">
      <c r="A321" s="289" t="s">
        <v>301</v>
      </c>
      <c r="B321" s="280" t="s">
        <v>374</v>
      </c>
      <c r="C321" s="281" t="s">
        <v>167</v>
      </c>
      <c r="D321" s="290">
        <v>113</v>
      </c>
      <c r="E321" s="282">
        <v>550</v>
      </c>
    </row>
    <row r="322" spans="1:5">
      <c r="A322" s="289" t="s">
        <v>375</v>
      </c>
      <c r="B322" s="280" t="s">
        <v>376</v>
      </c>
      <c r="C322" s="281" t="s">
        <v>159</v>
      </c>
      <c r="D322" s="290">
        <v>0</v>
      </c>
      <c r="E322" s="282">
        <v>150</v>
      </c>
    </row>
    <row r="323" spans="1:5" ht="31.2">
      <c r="A323" s="289" t="s">
        <v>166</v>
      </c>
      <c r="B323" s="280" t="s">
        <v>376</v>
      </c>
      <c r="C323" s="281" t="s">
        <v>167</v>
      </c>
      <c r="D323" s="290">
        <v>0</v>
      </c>
      <c r="E323" s="282">
        <v>150</v>
      </c>
    </row>
    <row r="324" spans="1:5">
      <c r="A324" s="289" t="s">
        <v>301</v>
      </c>
      <c r="B324" s="280" t="s">
        <v>376</v>
      </c>
      <c r="C324" s="281" t="s">
        <v>167</v>
      </c>
      <c r="D324" s="290">
        <v>113</v>
      </c>
      <c r="E324" s="282">
        <v>150</v>
      </c>
    </row>
    <row r="325" spans="1:5" ht="46.8">
      <c r="A325" s="289" t="s">
        <v>377</v>
      </c>
      <c r="B325" s="280" t="s">
        <v>378</v>
      </c>
      <c r="C325" s="281" t="s">
        <v>159</v>
      </c>
      <c r="D325" s="290">
        <v>0</v>
      </c>
      <c r="E325" s="282">
        <v>515</v>
      </c>
    </row>
    <row r="326" spans="1:5" ht="31.2">
      <c r="A326" s="289" t="s">
        <v>166</v>
      </c>
      <c r="B326" s="280" t="s">
        <v>378</v>
      </c>
      <c r="C326" s="281" t="s">
        <v>167</v>
      </c>
      <c r="D326" s="290">
        <v>0</v>
      </c>
      <c r="E326" s="282">
        <v>515</v>
      </c>
    </row>
    <row r="327" spans="1:5">
      <c r="A327" s="289" t="s">
        <v>379</v>
      </c>
      <c r="B327" s="280" t="s">
        <v>378</v>
      </c>
      <c r="C327" s="281" t="s">
        <v>167</v>
      </c>
      <c r="D327" s="290">
        <v>412</v>
      </c>
      <c r="E327" s="282">
        <v>515</v>
      </c>
    </row>
    <row r="328" spans="1:5">
      <c r="A328" s="289" t="s">
        <v>380</v>
      </c>
      <c r="B328" s="280" t="s">
        <v>381</v>
      </c>
      <c r="C328" s="281" t="s">
        <v>159</v>
      </c>
      <c r="D328" s="290">
        <v>0</v>
      </c>
      <c r="E328" s="282">
        <v>123.4</v>
      </c>
    </row>
    <row r="329" spans="1:5" ht="31.2">
      <c r="A329" s="289" t="s">
        <v>166</v>
      </c>
      <c r="B329" s="280" t="s">
        <v>381</v>
      </c>
      <c r="C329" s="281" t="s">
        <v>167</v>
      </c>
      <c r="D329" s="290">
        <v>0</v>
      </c>
      <c r="E329" s="282">
        <v>14.1</v>
      </c>
    </row>
    <row r="330" spans="1:5">
      <c r="A330" s="289" t="s">
        <v>301</v>
      </c>
      <c r="B330" s="280" t="s">
        <v>381</v>
      </c>
      <c r="C330" s="281" t="s">
        <v>167</v>
      </c>
      <c r="D330" s="290">
        <v>113</v>
      </c>
      <c r="E330" s="282">
        <v>14.1</v>
      </c>
    </row>
    <row r="331" spans="1:5">
      <c r="A331" s="289" t="s">
        <v>176</v>
      </c>
      <c r="B331" s="280" t="s">
        <v>381</v>
      </c>
      <c r="C331" s="281" t="s">
        <v>177</v>
      </c>
      <c r="D331" s="290">
        <v>0</v>
      </c>
      <c r="E331" s="282">
        <v>109.3</v>
      </c>
    </row>
    <row r="332" spans="1:5">
      <c r="A332" s="289" t="s">
        <v>301</v>
      </c>
      <c r="B332" s="280" t="s">
        <v>381</v>
      </c>
      <c r="C332" s="281" t="s">
        <v>177</v>
      </c>
      <c r="D332" s="290">
        <v>113</v>
      </c>
      <c r="E332" s="282">
        <v>109.3</v>
      </c>
    </row>
    <row r="333" spans="1:5" ht="31.2">
      <c r="A333" s="289" t="s">
        <v>382</v>
      </c>
      <c r="B333" s="280" t="s">
        <v>383</v>
      </c>
      <c r="C333" s="281" t="s">
        <v>159</v>
      </c>
      <c r="D333" s="290">
        <v>0</v>
      </c>
      <c r="E333" s="282">
        <v>21</v>
      </c>
    </row>
    <row r="334" spans="1:5" ht="31.2">
      <c r="A334" s="289" t="s">
        <v>166</v>
      </c>
      <c r="B334" s="280" t="s">
        <v>383</v>
      </c>
      <c r="C334" s="281" t="s">
        <v>167</v>
      </c>
      <c r="D334" s="290">
        <v>0</v>
      </c>
      <c r="E334" s="282">
        <v>21</v>
      </c>
    </row>
    <row r="335" spans="1:5">
      <c r="A335" s="289" t="s">
        <v>384</v>
      </c>
      <c r="B335" s="280" t="s">
        <v>383</v>
      </c>
      <c r="C335" s="281" t="s">
        <v>167</v>
      </c>
      <c r="D335" s="290">
        <v>501</v>
      </c>
      <c r="E335" s="282">
        <v>21</v>
      </c>
    </row>
    <row r="336" spans="1:5" ht="62.4">
      <c r="A336" s="289" t="s">
        <v>385</v>
      </c>
      <c r="B336" s="280" t="s">
        <v>386</v>
      </c>
      <c r="C336" s="281" t="s">
        <v>159</v>
      </c>
      <c r="D336" s="290">
        <v>0</v>
      </c>
      <c r="E336" s="282">
        <v>23370</v>
      </c>
    </row>
    <row r="337" spans="1:5" ht="46.8">
      <c r="A337" s="289" t="s">
        <v>387</v>
      </c>
      <c r="B337" s="280" t="s">
        <v>388</v>
      </c>
      <c r="C337" s="281" t="s">
        <v>159</v>
      </c>
      <c r="D337" s="290">
        <v>0</v>
      </c>
      <c r="E337" s="282">
        <v>19870</v>
      </c>
    </row>
    <row r="338" spans="1:5" ht="19.5" customHeight="1">
      <c r="A338" s="289" t="s">
        <v>389</v>
      </c>
      <c r="B338" s="280" t="s">
        <v>390</v>
      </c>
      <c r="C338" s="281" t="s">
        <v>159</v>
      </c>
      <c r="D338" s="290">
        <v>0</v>
      </c>
      <c r="E338" s="282">
        <v>18837.8</v>
      </c>
    </row>
    <row r="339" spans="1:5" ht="31.2">
      <c r="A339" s="289" t="s">
        <v>391</v>
      </c>
      <c r="B339" s="280" t="s">
        <v>390</v>
      </c>
      <c r="C339" s="281" t="s">
        <v>392</v>
      </c>
      <c r="D339" s="290">
        <v>0</v>
      </c>
      <c r="E339" s="282">
        <v>18837.8</v>
      </c>
    </row>
    <row r="340" spans="1:5">
      <c r="A340" s="289" t="s">
        <v>301</v>
      </c>
      <c r="B340" s="280" t="s">
        <v>390</v>
      </c>
      <c r="C340" s="281" t="s">
        <v>392</v>
      </c>
      <c r="D340" s="290">
        <v>113</v>
      </c>
      <c r="E340" s="282">
        <v>18837.8</v>
      </c>
    </row>
    <row r="341" spans="1:5" ht="31.2">
      <c r="A341" s="289" t="s">
        <v>393</v>
      </c>
      <c r="B341" s="280" t="s">
        <v>394</v>
      </c>
      <c r="C341" s="281" t="s">
        <v>159</v>
      </c>
      <c r="D341" s="290">
        <v>0</v>
      </c>
      <c r="E341" s="282">
        <v>1032.2</v>
      </c>
    </row>
    <row r="342" spans="1:5" ht="31.2">
      <c r="A342" s="289" t="s">
        <v>391</v>
      </c>
      <c r="B342" s="280" t="s">
        <v>394</v>
      </c>
      <c r="C342" s="281" t="s">
        <v>392</v>
      </c>
      <c r="D342" s="290">
        <v>0</v>
      </c>
      <c r="E342" s="282">
        <v>1032.2</v>
      </c>
    </row>
    <row r="343" spans="1:5">
      <c r="A343" s="289" t="s">
        <v>301</v>
      </c>
      <c r="B343" s="280" t="s">
        <v>394</v>
      </c>
      <c r="C343" s="281" t="s">
        <v>392</v>
      </c>
      <c r="D343" s="290">
        <v>113</v>
      </c>
      <c r="E343" s="282">
        <v>1032.2</v>
      </c>
    </row>
    <row r="344" spans="1:5" ht="46.8">
      <c r="A344" s="289" t="s">
        <v>395</v>
      </c>
      <c r="B344" s="280" t="s">
        <v>396</v>
      </c>
      <c r="C344" s="281" t="s">
        <v>159</v>
      </c>
      <c r="D344" s="290">
        <v>0</v>
      </c>
      <c r="E344" s="282">
        <v>3500</v>
      </c>
    </row>
    <row r="345" spans="1:5" ht="31.2">
      <c r="A345" s="289" t="s">
        <v>397</v>
      </c>
      <c r="B345" s="280" t="s">
        <v>398</v>
      </c>
      <c r="C345" s="281" t="s">
        <v>159</v>
      </c>
      <c r="D345" s="290">
        <v>0</v>
      </c>
      <c r="E345" s="282">
        <v>3500</v>
      </c>
    </row>
    <row r="346" spans="1:5">
      <c r="A346" s="289" t="s">
        <v>176</v>
      </c>
      <c r="B346" s="280" t="s">
        <v>398</v>
      </c>
      <c r="C346" s="281" t="s">
        <v>177</v>
      </c>
      <c r="D346" s="290">
        <v>0</v>
      </c>
      <c r="E346" s="282">
        <v>3500</v>
      </c>
    </row>
    <row r="347" spans="1:5">
      <c r="A347" s="289" t="s">
        <v>399</v>
      </c>
      <c r="B347" s="280" t="s">
        <v>398</v>
      </c>
      <c r="C347" s="281" t="s">
        <v>177</v>
      </c>
      <c r="D347" s="290">
        <v>1202</v>
      </c>
      <c r="E347" s="282">
        <v>3500</v>
      </c>
    </row>
    <row r="348" spans="1:5" ht="46.8">
      <c r="A348" s="289" t="s">
        <v>400</v>
      </c>
      <c r="B348" s="280" t="s">
        <v>401</v>
      </c>
      <c r="C348" s="281" t="s">
        <v>159</v>
      </c>
      <c r="D348" s="290">
        <v>0</v>
      </c>
      <c r="E348" s="282">
        <v>3060.6</v>
      </c>
    </row>
    <row r="349" spans="1:5" ht="18" customHeight="1">
      <c r="A349" s="289" t="s">
        <v>402</v>
      </c>
      <c r="B349" s="280" t="s">
        <v>403</v>
      </c>
      <c r="C349" s="281" t="s">
        <v>159</v>
      </c>
      <c r="D349" s="290">
        <v>0</v>
      </c>
      <c r="E349" s="282">
        <v>3060.6</v>
      </c>
    </row>
    <row r="350" spans="1:5">
      <c r="A350" s="289" t="s">
        <v>171</v>
      </c>
      <c r="B350" s="280" t="s">
        <v>404</v>
      </c>
      <c r="C350" s="281" t="s">
        <v>159</v>
      </c>
      <c r="D350" s="290">
        <v>0</v>
      </c>
      <c r="E350" s="282">
        <v>15</v>
      </c>
    </row>
    <row r="351" spans="1:5" ht="31.2">
      <c r="A351" s="289" t="s">
        <v>166</v>
      </c>
      <c r="B351" s="280" t="s">
        <v>404</v>
      </c>
      <c r="C351" s="281" t="s">
        <v>167</v>
      </c>
      <c r="D351" s="290">
        <v>0</v>
      </c>
      <c r="E351" s="282">
        <v>15</v>
      </c>
    </row>
    <row r="352" spans="1:5" ht="31.2">
      <c r="A352" s="289" t="s">
        <v>173</v>
      </c>
      <c r="B352" s="280" t="s">
        <v>404</v>
      </c>
      <c r="C352" s="281" t="s">
        <v>167</v>
      </c>
      <c r="D352" s="290">
        <v>705</v>
      </c>
      <c r="E352" s="282">
        <v>15</v>
      </c>
    </row>
    <row r="353" spans="1:5">
      <c r="A353" s="289" t="s">
        <v>225</v>
      </c>
      <c r="B353" s="280" t="s">
        <v>405</v>
      </c>
      <c r="C353" s="281" t="s">
        <v>159</v>
      </c>
      <c r="D353" s="290">
        <v>0</v>
      </c>
      <c r="E353" s="282">
        <v>3045.6</v>
      </c>
    </row>
    <row r="354" spans="1:5" ht="62.4">
      <c r="A354" s="289" t="s">
        <v>180</v>
      </c>
      <c r="B354" s="280" t="s">
        <v>405</v>
      </c>
      <c r="C354" s="281" t="s">
        <v>181</v>
      </c>
      <c r="D354" s="290">
        <v>0</v>
      </c>
      <c r="E354" s="282">
        <v>2937.7</v>
      </c>
    </row>
    <row r="355" spans="1:5">
      <c r="A355" s="289" t="s">
        <v>301</v>
      </c>
      <c r="B355" s="280" t="s">
        <v>405</v>
      </c>
      <c r="C355" s="281" t="s">
        <v>181</v>
      </c>
      <c r="D355" s="290">
        <v>113</v>
      </c>
      <c r="E355" s="282">
        <v>2937.7</v>
      </c>
    </row>
    <row r="356" spans="1:5" ht="31.2">
      <c r="A356" s="289" t="s">
        <v>166</v>
      </c>
      <c r="B356" s="280" t="s">
        <v>405</v>
      </c>
      <c r="C356" s="281" t="s">
        <v>167</v>
      </c>
      <c r="D356" s="290">
        <v>0</v>
      </c>
      <c r="E356" s="282">
        <v>107.9</v>
      </c>
    </row>
    <row r="357" spans="1:5">
      <c r="A357" s="289" t="s">
        <v>301</v>
      </c>
      <c r="B357" s="280" t="s">
        <v>405</v>
      </c>
      <c r="C357" s="281" t="s">
        <v>167</v>
      </c>
      <c r="D357" s="290">
        <v>113</v>
      </c>
      <c r="E357" s="282">
        <v>107.9</v>
      </c>
    </row>
    <row r="358" spans="1:5" s="276" customFormat="1" ht="46.8">
      <c r="A358" s="287" t="s">
        <v>406</v>
      </c>
      <c r="B358" s="273" t="s">
        <v>407</v>
      </c>
      <c r="C358" s="274" t="s">
        <v>159</v>
      </c>
      <c r="D358" s="288">
        <v>0</v>
      </c>
      <c r="E358" s="275">
        <v>39607.5</v>
      </c>
    </row>
    <row r="359" spans="1:5" ht="31.2">
      <c r="A359" s="289" t="s">
        <v>408</v>
      </c>
      <c r="B359" s="280" t="s">
        <v>409</v>
      </c>
      <c r="C359" s="281" t="s">
        <v>159</v>
      </c>
      <c r="D359" s="290">
        <v>0</v>
      </c>
      <c r="E359" s="282">
        <v>39597.5</v>
      </c>
    </row>
    <row r="360" spans="1:5" ht="46.8">
      <c r="A360" s="289" t="s">
        <v>410</v>
      </c>
      <c r="B360" s="280" t="s">
        <v>411</v>
      </c>
      <c r="C360" s="281" t="s">
        <v>159</v>
      </c>
      <c r="D360" s="290">
        <v>0</v>
      </c>
      <c r="E360" s="282">
        <v>155.5</v>
      </c>
    </row>
    <row r="361" spans="1:5" ht="31.2">
      <c r="A361" s="289" t="s">
        <v>412</v>
      </c>
      <c r="B361" s="280" t="s">
        <v>413</v>
      </c>
      <c r="C361" s="281" t="s">
        <v>159</v>
      </c>
      <c r="D361" s="290">
        <v>0</v>
      </c>
      <c r="E361" s="282">
        <v>10</v>
      </c>
    </row>
    <row r="362" spans="1:5" ht="31.2">
      <c r="A362" s="289" t="s">
        <v>166</v>
      </c>
      <c r="B362" s="280" t="s">
        <v>413</v>
      </c>
      <c r="C362" s="281" t="s">
        <v>167</v>
      </c>
      <c r="D362" s="290">
        <v>0</v>
      </c>
      <c r="E362" s="282">
        <v>10</v>
      </c>
    </row>
    <row r="363" spans="1:5" ht="31.2">
      <c r="A363" s="289" t="s">
        <v>173</v>
      </c>
      <c r="B363" s="280" t="s">
        <v>413</v>
      </c>
      <c r="C363" s="281" t="s">
        <v>167</v>
      </c>
      <c r="D363" s="290">
        <v>705</v>
      </c>
      <c r="E363" s="282">
        <v>10</v>
      </c>
    </row>
    <row r="364" spans="1:5" ht="31.2">
      <c r="A364" s="289" t="s">
        <v>414</v>
      </c>
      <c r="B364" s="280" t="s">
        <v>415</v>
      </c>
      <c r="C364" s="281" t="s">
        <v>159</v>
      </c>
      <c r="D364" s="290">
        <v>0</v>
      </c>
      <c r="E364" s="282">
        <v>132</v>
      </c>
    </row>
    <row r="365" spans="1:5" ht="31.2">
      <c r="A365" s="289" t="s">
        <v>166</v>
      </c>
      <c r="B365" s="280" t="s">
        <v>415</v>
      </c>
      <c r="C365" s="281" t="s">
        <v>167</v>
      </c>
      <c r="D365" s="290">
        <v>0</v>
      </c>
      <c r="E365" s="282">
        <v>132</v>
      </c>
    </row>
    <row r="366" spans="1:5" ht="31.2">
      <c r="A366" s="289" t="s">
        <v>173</v>
      </c>
      <c r="B366" s="280" t="s">
        <v>415</v>
      </c>
      <c r="C366" s="281" t="s">
        <v>167</v>
      </c>
      <c r="D366" s="290">
        <v>705</v>
      </c>
      <c r="E366" s="282">
        <v>132</v>
      </c>
    </row>
    <row r="367" spans="1:5" ht="46.8">
      <c r="A367" s="289" t="s">
        <v>416</v>
      </c>
      <c r="B367" s="280" t="s">
        <v>417</v>
      </c>
      <c r="C367" s="281" t="s">
        <v>159</v>
      </c>
      <c r="D367" s="290">
        <v>0</v>
      </c>
      <c r="E367" s="282">
        <v>13.5</v>
      </c>
    </row>
    <row r="368" spans="1:5" ht="31.2">
      <c r="A368" s="289" t="s">
        <v>166</v>
      </c>
      <c r="B368" s="280" t="s">
        <v>417</v>
      </c>
      <c r="C368" s="281" t="s">
        <v>167</v>
      </c>
      <c r="D368" s="290">
        <v>0</v>
      </c>
      <c r="E368" s="282">
        <v>13.5</v>
      </c>
    </row>
    <row r="369" spans="1:5" ht="31.2">
      <c r="A369" s="289" t="s">
        <v>173</v>
      </c>
      <c r="B369" s="280" t="s">
        <v>417</v>
      </c>
      <c r="C369" s="281" t="s">
        <v>167</v>
      </c>
      <c r="D369" s="290">
        <v>705</v>
      </c>
      <c r="E369" s="282">
        <v>13.5</v>
      </c>
    </row>
    <row r="370" spans="1:5" ht="31.2">
      <c r="A370" s="289" t="s">
        <v>418</v>
      </c>
      <c r="B370" s="280" t="s">
        <v>419</v>
      </c>
      <c r="C370" s="281" t="s">
        <v>159</v>
      </c>
      <c r="D370" s="290">
        <v>0</v>
      </c>
      <c r="E370" s="282">
        <v>5201</v>
      </c>
    </row>
    <row r="371" spans="1:5" ht="78.75" customHeight="1">
      <c r="A371" s="289" t="s">
        <v>420</v>
      </c>
      <c r="B371" s="280" t="s">
        <v>421</v>
      </c>
      <c r="C371" s="281" t="s">
        <v>159</v>
      </c>
      <c r="D371" s="290">
        <v>0</v>
      </c>
      <c r="E371" s="282">
        <v>5201</v>
      </c>
    </row>
    <row r="372" spans="1:5">
      <c r="A372" s="289" t="s">
        <v>237</v>
      </c>
      <c r="B372" s="280" t="s">
        <v>421</v>
      </c>
      <c r="C372" s="281" t="s">
        <v>238</v>
      </c>
      <c r="D372" s="290">
        <v>0</v>
      </c>
      <c r="E372" s="282">
        <v>5201</v>
      </c>
    </row>
    <row r="373" spans="1:5">
      <c r="A373" s="289" t="s">
        <v>422</v>
      </c>
      <c r="B373" s="280" t="s">
        <v>421</v>
      </c>
      <c r="C373" s="281" t="s">
        <v>238</v>
      </c>
      <c r="D373" s="290">
        <v>1001</v>
      </c>
      <c r="E373" s="282">
        <v>5201</v>
      </c>
    </row>
    <row r="374" spans="1:5" ht="31.2">
      <c r="A374" s="289" t="s">
        <v>423</v>
      </c>
      <c r="B374" s="280" t="s">
        <v>424</v>
      </c>
      <c r="C374" s="281" t="s">
        <v>159</v>
      </c>
      <c r="D374" s="290">
        <v>0</v>
      </c>
      <c r="E374" s="282">
        <v>1347.9</v>
      </c>
    </row>
    <row r="375" spans="1:5" ht="62.4">
      <c r="A375" s="289" t="s">
        <v>425</v>
      </c>
      <c r="B375" s="280" t="s">
        <v>426</v>
      </c>
      <c r="C375" s="281" t="s">
        <v>159</v>
      </c>
      <c r="D375" s="290">
        <v>0</v>
      </c>
      <c r="E375" s="282">
        <v>1344.9</v>
      </c>
    </row>
    <row r="376" spans="1:5">
      <c r="A376" s="289" t="s">
        <v>237</v>
      </c>
      <c r="B376" s="280" t="s">
        <v>426</v>
      </c>
      <c r="C376" s="281" t="s">
        <v>238</v>
      </c>
      <c r="D376" s="290">
        <v>0</v>
      </c>
      <c r="E376" s="282">
        <v>1344.9</v>
      </c>
    </row>
    <row r="377" spans="1:5">
      <c r="A377" s="289" t="s">
        <v>301</v>
      </c>
      <c r="B377" s="280" t="s">
        <v>426</v>
      </c>
      <c r="C377" s="281" t="s">
        <v>238</v>
      </c>
      <c r="D377" s="290">
        <v>113</v>
      </c>
      <c r="E377" s="282">
        <v>1344.9</v>
      </c>
    </row>
    <row r="378" spans="1:5" ht="31.2">
      <c r="A378" s="289" t="s">
        <v>427</v>
      </c>
      <c r="B378" s="280" t="s">
        <v>428</v>
      </c>
      <c r="C378" s="281" t="s">
        <v>159</v>
      </c>
      <c r="D378" s="290">
        <v>0</v>
      </c>
      <c r="E378" s="282">
        <v>3</v>
      </c>
    </row>
    <row r="379" spans="1:5">
      <c r="A379" s="289" t="s">
        <v>237</v>
      </c>
      <c r="B379" s="280" t="s">
        <v>428</v>
      </c>
      <c r="C379" s="281" t="s">
        <v>238</v>
      </c>
      <c r="D379" s="290">
        <v>0</v>
      </c>
      <c r="E379" s="282">
        <v>3</v>
      </c>
    </row>
    <row r="380" spans="1:5">
      <c r="A380" s="289" t="s">
        <v>301</v>
      </c>
      <c r="B380" s="280" t="s">
        <v>428</v>
      </c>
      <c r="C380" s="281" t="s">
        <v>238</v>
      </c>
      <c r="D380" s="290">
        <v>113</v>
      </c>
      <c r="E380" s="282">
        <v>3</v>
      </c>
    </row>
    <row r="381" spans="1:5">
      <c r="A381" s="289" t="s">
        <v>429</v>
      </c>
      <c r="B381" s="280" t="s">
        <v>430</v>
      </c>
      <c r="C381" s="281" t="s">
        <v>159</v>
      </c>
      <c r="D381" s="290">
        <v>0</v>
      </c>
      <c r="E381" s="282">
        <v>185.4</v>
      </c>
    </row>
    <row r="382" spans="1:5" ht="31.2">
      <c r="A382" s="289" t="s">
        <v>431</v>
      </c>
      <c r="B382" s="280" t="s">
        <v>432</v>
      </c>
      <c r="C382" s="281" t="s">
        <v>159</v>
      </c>
      <c r="D382" s="290">
        <v>0</v>
      </c>
      <c r="E382" s="282">
        <v>185.4</v>
      </c>
    </row>
    <row r="383" spans="1:5">
      <c r="A383" s="289" t="s">
        <v>176</v>
      </c>
      <c r="B383" s="280" t="s">
        <v>432</v>
      </c>
      <c r="C383" s="281" t="s">
        <v>177</v>
      </c>
      <c r="D383" s="290">
        <v>0</v>
      </c>
      <c r="E383" s="282">
        <v>185.4</v>
      </c>
    </row>
    <row r="384" spans="1:5">
      <c r="A384" s="289" t="s">
        <v>301</v>
      </c>
      <c r="B384" s="280" t="s">
        <v>432</v>
      </c>
      <c r="C384" s="281" t="s">
        <v>177</v>
      </c>
      <c r="D384" s="290">
        <v>113</v>
      </c>
      <c r="E384" s="282">
        <v>185.4</v>
      </c>
    </row>
    <row r="385" spans="1:5" ht="31.2">
      <c r="A385" s="289" t="s">
        <v>433</v>
      </c>
      <c r="B385" s="280" t="s">
        <v>434</v>
      </c>
      <c r="C385" s="281" t="s">
        <v>159</v>
      </c>
      <c r="D385" s="290">
        <v>0</v>
      </c>
      <c r="E385" s="282">
        <v>27110.6</v>
      </c>
    </row>
    <row r="386" spans="1:5">
      <c r="A386" s="289" t="s">
        <v>225</v>
      </c>
      <c r="B386" s="280" t="s">
        <v>435</v>
      </c>
      <c r="C386" s="281" t="s">
        <v>159</v>
      </c>
      <c r="D386" s="290">
        <v>0</v>
      </c>
      <c r="E386" s="282">
        <v>27110.6</v>
      </c>
    </row>
    <row r="387" spans="1:5" ht="62.4">
      <c r="A387" s="289" t="s">
        <v>180</v>
      </c>
      <c r="B387" s="280" t="s">
        <v>435</v>
      </c>
      <c r="C387" s="281" t="s">
        <v>181</v>
      </c>
      <c r="D387" s="290">
        <v>0</v>
      </c>
      <c r="E387" s="282">
        <v>24870.2</v>
      </c>
    </row>
    <row r="388" spans="1:5" ht="46.8">
      <c r="A388" s="289" t="s">
        <v>322</v>
      </c>
      <c r="B388" s="280" t="s">
        <v>435</v>
      </c>
      <c r="C388" s="281" t="s">
        <v>181</v>
      </c>
      <c r="D388" s="290">
        <v>104</v>
      </c>
      <c r="E388" s="282">
        <v>24870.2</v>
      </c>
    </row>
    <row r="389" spans="1:5" ht="31.2">
      <c r="A389" s="289" t="s">
        <v>166</v>
      </c>
      <c r="B389" s="280" t="s">
        <v>435</v>
      </c>
      <c r="C389" s="281" t="s">
        <v>167</v>
      </c>
      <c r="D389" s="290">
        <v>0</v>
      </c>
      <c r="E389" s="282">
        <v>2232.6</v>
      </c>
    </row>
    <row r="390" spans="1:5" ht="46.8">
      <c r="A390" s="289" t="s">
        <v>322</v>
      </c>
      <c r="B390" s="280" t="s">
        <v>435</v>
      </c>
      <c r="C390" s="281" t="s">
        <v>167</v>
      </c>
      <c r="D390" s="290">
        <v>104</v>
      </c>
      <c r="E390" s="282">
        <v>2232.6</v>
      </c>
    </row>
    <row r="391" spans="1:5">
      <c r="A391" s="289" t="s">
        <v>176</v>
      </c>
      <c r="B391" s="280" t="s">
        <v>435</v>
      </c>
      <c r="C391" s="281" t="s">
        <v>177</v>
      </c>
      <c r="D391" s="290">
        <v>0</v>
      </c>
      <c r="E391" s="282">
        <v>7.8</v>
      </c>
    </row>
    <row r="392" spans="1:5" ht="46.8">
      <c r="A392" s="289" t="s">
        <v>322</v>
      </c>
      <c r="B392" s="280" t="s">
        <v>435</v>
      </c>
      <c r="C392" s="281" t="s">
        <v>177</v>
      </c>
      <c r="D392" s="290">
        <v>104</v>
      </c>
      <c r="E392" s="282">
        <v>7.8</v>
      </c>
    </row>
    <row r="393" spans="1:5" ht="31.2">
      <c r="A393" s="289" t="s">
        <v>436</v>
      </c>
      <c r="B393" s="280" t="s">
        <v>437</v>
      </c>
      <c r="C393" s="281" t="s">
        <v>159</v>
      </c>
      <c r="D393" s="290">
        <v>0</v>
      </c>
      <c r="E393" s="282">
        <v>1737</v>
      </c>
    </row>
    <row r="394" spans="1:5">
      <c r="A394" s="289" t="s">
        <v>225</v>
      </c>
      <c r="B394" s="280" t="s">
        <v>438</v>
      </c>
      <c r="C394" s="281" t="s">
        <v>159</v>
      </c>
      <c r="D394" s="290">
        <v>0</v>
      </c>
      <c r="E394" s="282">
        <v>1737</v>
      </c>
    </row>
    <row r="395" spans="1:5" ht="62.4">
      <c r="A395" s="289" t="s">
        <v>180</v>
      </c>
      <c r="B395" s="280" t="s">
        <v>438</v>
      </c>
      <c r="C395" s="281" t="s">
        <v>181</v>
      </c>
      <c r="D395" s="290">
        <v>0</v>
      </c>
      <c r="E395" s="282">
        <v>1737</v>
      </c>
    </row>
    <row r="396" spans="1:5" ht="31.2">
      <c r="A396" s="289" t="s">
        <v>439</v>
      </c>
      <c r="B396" s="280" t="s">
        <v>438</v>
      </c>
      <c r="C396" s="281" t="s">
        <v>181</v>
      </c>
      <c r="D396" s="290">
        <v>102</v>
      </c>
      <c r="E396" s="282">
        <v>1737</v>
      </c>
    </row>
    <row r="397" spans="1:5" ht="31.2">
      <c r="A397" s="289" t="s">
        <v>440</v>
      </c>
      <c r="B397" s="280" t="s">
        <v>441</v>
      </c>
      <c r="C397" s="281" t="s">
        <v>159</v>
      </c>
      <c r="D397" s="290">
        <v>0</v>
      </c>
      <c r="E397" s="282">
        <v>3860.1</v>
      </c>
    </row>
    <row r="398" spans="1:5" ht="46.8">
      <c r="A398" s="289" t="s">
        <v>442</v>
      </c>
      <c r="B398" s="280" t="s">
        <v>443</v>
      </c>
      <c r="C398" s="281" t="s">
        <v>159</v>
      </c>
      <c r="D398" s="290">
        <v>0</v>
      </c>
      <c r="E398" s="282">
        <v>6.6</v>
      </c>
    </row>
    <row r="399" spans="1:5" ht="31.2">
      <c r="A399" s="289" t="s">
        <v>166</v>
      </c>
      <c r="B399" s="280" t="s">
        <v>443</v>
      </c>
      <c r="C399" s="281" t="s">
        <v>167</v>
      </c>
      <c r="D399" s="290">
        <v>0</v>
      </c>
      <c r="E399" s="282">
        <v>6.6</v>
      </c>
    </row>
    <row r="400" spans="1:5">
      <c r="A400" s="289" t="s">
        <v>444</v>
      </c>
      <c r="B400" s="280" t="s">
        <v>443</v>
      </c>
      <c r="C400" s="281" t="s">
        <v>167</v>
      </c>
      <c r="D400" s="290">
        <v>105</v>
      </c>
      <c r="E400" s="282">
        <v>6.6</v>
      </c>
    </row>
    <row r="401" spans="1:5" ht="62.4">
      <c r="A401" s="289" t="s">
        <v>445</v>
      </c>
      <c r="B401" s="280" t="s">
        <v>446</v>
      </c>
      <c r="C401" s="281" t="s">
        <v>159</v>
      </c>
      <c r="D401" s="290">
        <v>0</v>
      </c>
      <c r="E401" s="282">
        <v>1268.5</v>
      </c>
    </row>
    <row r="402" spans="1:5" ht="62.4">
      <c r="A402" s="289" t="s">
        <v>180</v>
      </c>
      <c r="B402" s="280" t="s">
        <v>446</v>
      </c>
      <c r="C402" s="281" t="s">
        <v>181</v>
      </c>
      <c r="D402" s="290">
        <v>0</v>
      </c>
      <c r="E402" s="282">
        <v>1162.7</v>
      </c>
    </row>
    <row r="403" spans="1:5" ht="46.8">
      <c r="A403" s="289" t="s">
        <v>322</v>
      </c>
      <c r="B403" s="280" t="s">
        <v>446</v>
      </c>
      <c r="C403" s="281" t="s">
        <v>181</v>
      </c>
      <c r="D403" s="290">
        <v>104</v>
      </c>
      <c r="E403" s="282">
        <v>1162.7</v>
      </c>
    </row>
    <row r="404" spans="1:5" ht="31.2">
      <c r="A404" s="289" t="s">
        <v>166</v>
      </c>
      <c r="B404" s="280" t="s">
        <v>446</v>
      </c>
      <c r="C404" s="281" t="s">
        <v>167</v>
      </c>
      <c r="D404" s="290">
        <v>0</v>
      </c>
      <c r="E404" s="282">
        <v>105.8</v>
      </c>
    </row>
    <row r="405" spans="1:5" ht="46.8">
      <c r="A405" s="289" t="s">
        <v>322</v>
      </c>
      <c r="B405" s="280" t="s">
        <v>446</v>
      </c>
      <c r="C405" s="281" t="s">
        <v>167</v>
      </c>
      <c r="D405" s="290">
        <v>104</v>
      </c>
      <c r="E405" s="282">
        <v>105.8</v>
      </c>
    </row>
    <row r="406" spans="1:5" ht="62.4">
      <c r="A406" s="289" t="s">
        <v>447</v>
      </c>
      <c r="B406" s="280" t="s">
        <v>448</v>
      </c>
      <c r="C406" s="281" t="s">
        <v>159</v>
      </c>
      <c r="D406" s="290">
        <v>0</v>
      </c>
      <c r="E406" s="282">
        <v>1289.0999999999999</v>
      </c>
    </row>
    <row r="407" spans="1:5" ht="62.4">
      <c r="A407" s="289" t="s">
        <v>180</v>
      </c>
      <c r="B407" s="280" t="s">
        <v>448</v>
      </c>
      <c r="C407" s="281" t="s">
        <v>181</v>
      </c>
      <c r="D407" s="290">
        <v>0</v>
      </c>
      <c r="E407" s="282">
        <v>1077.7</v>
      </c>
    </row>
    <row r="408" spans="1:5" ht="46.8">
      <c r="A408" s="289" t="s">
        <v>322</v>
      </c>
      <c r="B408" s="280" t="s">
        <v>448</v>
      </c>
      <c r="C408" s="281" t="s">
        <v>181</v>
      </c>
      <c r="D408" s="290">
        <v>104</v>
      </c>
      <c r="E408" s="282">
        <v>1077.7</v>
      </c>
    </row>
    <row r="409" spans="1:5" ht="31.2">
      <c r="A409" s="289" t="s">
        <v>166</v>
      </c>
      <c r="B409" s="280" t="s">
        <v>448</v>
      </c>
      <c r="C409" s="281" t="s">
        <v>167</v>
      </c>
      <c r="D409" s="290">
        <v>0</v>
      </c>
      <c r="E409" s="282">
        <v>211.4</v>
      </c>
    </row>
    <row r="410" spans="1:5" ht="46.8">
      <c r="A410" s="289" t="s">
        <v>322</v>
      </c>
      <c r="B410" s="280" t="s">
        <v>448</v>
      </c>
      <c r="C410" s="281" t="s">
        <v>167</v>
      </c>
      <c r="D410" s="290">
        <v>104</v>
      </c>
      <c r="E410" s="282">
        <v>211.4</v>
      </c>
    </row>
    <row r="411" spans="1:5" ht="31.2">
      <c r="A411" s="289" t="s">
        <v>449</v>
      </c>
      <c r="B411" s="280" t="s">
        <v>450</v>
      </c>
      <c r="C411" s="281" t="s">
        <v>159</v>
      </c>
      <c r="D411" s="290">
        <v>0</v>
      </c>
      <c r="E411" s="282">
        <v>629.6</v>
      </c>
    </row>
    <row r="412" spans="1:5" ht="62.4">
      <c r="A412" s="289" t="s">
        <v>180</v>
      </c>
      <c r="B412" s="280" t="s">
        <v>450</v>
      </c>
      <c r="C412" s="281" t="s">
        <v>181</v>
      </c>
      <c r="D412" s="290">
        <v>0</v>
      </c>
      <c r="E412" s="282">
        <v>576.6</v>
      </c>
    </row>
    <row r="413" spans="1:5" ht="46.8">
      <c r="A413" s="289" t="s">
        <v>322</v>
      </c>
      <c r="B413" s="280" t="s">
        <v>450</v>
      </c>
      <c r="C413" s="281" t="s">
        <v>181</v>
      </c>
      <c r="D413" s="290">
        <v>104</v>
      </c>
      <c r="E413" s="282">
        <v>576.6</v>
      </c>
    </row>
    <row r="414" spans="1:5" ht="31.2">
      <c r="A414" s="289" t="s">
        <v>166</v>
      </c>
      <c r="B414" s="280" t="s">
        <v>450</v>
      </c>
      <c r="C414" s="281" t="s">
        <v>167</v>
      </c>
      <c r="D414" s="290">
        <v>0</v>
      </c>
      <c r="E414" s="282">
        <v>53</v>
      </c>
    </row>
    <row r="415" spans="1:5" ht="46.8">
      <c r="A415" s="289" t="s">
        <v>322</v>
      </c>
      <c r="B415" s="280" t="s">
        <v>450</v>
      </c>
      <c r="C415" s="281" t="s">
        <v>167</v>
      </c>
      <c r="D415" s="290">
        <v>104</v>
      </c>
      <c r="E415" s="282">
        <v>53</v>
      </c>
    </row>
    <row r="416" spans="1:5" ht="46.8">
      <c r="A416" s="289" t="s">
        <v>451</v>
      </c>
      <c r="B416" s="280" t="s">
        <v>452</v>
      </c>
      <c r="C416" s="281" t="s">
        <v>159</v>
      </c>
      <c r="D416" s="290">
        <v>0</v>
      </c>
      <c r="E416" s="282">
        <v>629.6</v>
      </c>
    </row>
    <row r="417" spans="1:5" ht="62.4">
      <c r="A417" s="289" t="s">
        <v>180</v>
      </c>
      <c r="B417" s="280" t="s">
        <v>452</v>
      </c>
      <c r="C417" s="281" t="s">
        <v>181</v>
      </c>
      <c r="D417" s="290">
        <v>0</v>
      </c>
      <c r="E417" s="282">
        <v>576.6</v>
      </c>
    </row>
    <row r="418" spans="1:5" ht="46.8">
      <c r="A418" s="289" t="s">
        <v>322</v>
      </c>
      <c r="B418" s="280" t="s">
        <v>452</v>
      </c>
      <c r="C418" s="281" t="s">
        <v>181</v>
      </c>
      <c r="D418" s="290">
        <v>104</v>
      </c>
      <c r="E418" s="282">
        <v>576.6</v>
      </c>
    </row>
    <row r="419" spans="1:5" ht="31.2">
      <c r="A419" s="289" t="s">
        <v>166</v>
      </c>
      <c r="B419" s="280" t="s">
        <v>452</v>
      </c>
      <c r="C419" s="281" t="s">
        <v>167</v>
      </c>
      <c r="D419" s="290">
        <v>0</v>
      </c>
      <c r="E419" s="282">
        <v>53</v>
      </c>
    </row>
    <row r="420" spans="1:5" ht="46.8">
      <c r="A420" s="289" t="s">
        <v>322</v>
      </c>
      <c r="B420" s="280" t="s">
        <v>452</v>
      </c>
      <c r="C420" s="281" t="s">
        <v>167</v>
      </c>
      <c r="D420" s="290">
        <v>104</v>
      </c>
      <c r="E420" s="282">
        <v>53</v>
      </c>
    </row>
    <row r="421" spans="1:5" ht="78.75" customHeight="1">
      <c r="A421" s="289" t="s">
        <v>453</v>
      </c>
      <c r="B421" s="280" t="s">
        <v>454</v>
      </c>
      <c r="C421" s="281" t="s">
        <v>159</v>
      </c>
      <c r="D421" s="290">
        <v>0</v>
      </c>
      <c r="E421" s="282">
        <v>0.7</v>
      </c>
    </row>
    <row r="422" spans="1:5" ht="31.2">
      <c r="A422" s="289" t="s">
        <v>166</v>
      </c>
      <c r="B422" s="280" t="s">
        <v>454</v>
      </c>
      <c r="C422" s="281" t="s">
        <v>167</v>
      </c>
      <c r="D422" s="290">
        <v>0</v>
      </c>
      <c r="E422" s="282">
        <v>0.7</v>
      </c>
    </row>
    <row r="423" spans="1:5" ht="46.8">
      <c r="A423" s="289" t="s">
        <v>322</v>
      </c>
      <c r="B423" s="280" t="s">
        <v>454</v>
      </c>
      <c r="C423" s="281" t="s">
        <v>167</v>
      </c>
      <c r="D423" s="290">
        <v>104</v>
      </c>
      <c r="E423" s="282">
        <v>0.7</v>
      </c>
    </row>
    <row r="424" spans="1:5" ht="31.2">
      <c r="A424" s="289" t="s">
        <v>455</v>
      </c>
      <c r="B424" s="280" t="s">
        <v>456</v>
      </c>
      <c r="C424" s="281" t="s">
        <v>159</v>
      </c>
      <c r="D424" s="290">
        <v>0</v>
      </c>
      <c r="E424" s="282">
        <v>36</v>
      </c>
    </row>
    <row r="425" spans="1:5" ht="62.4">
      <c r="A425" s="289" t="s">
        <v>180</v>
      </c>
      <c r="B425" s="280" t="s">
        <v>456</v>
      </c>
      <c r="C425" s="281" t="s">
        <v>181</v>
      </c>
      <c r="D425" s="290">
        <v>0</v>
      </c>
      <c r="E425" s="282">
        <v>33.5</v>
      </c>
    </row>
    <row r="426" spans="1:5" ht="46.8">
      <c r="A426" s="289" t="s">
        <v>322</v>
      </c>
      <c r="B426" s="280" t="s">
        <v>456</v>
      </c>
      <c r="C426" s="281" t="s">
        <v>181</v>
      </c>
      <c r="D426" s="290">
        <v>104</v>
      </c>
      <c r="E426" s="282">
        <v>33.5</v>
      </c>
    </row>
    <row r="427" spans="1:5" ht="31.2">
      <c r="A427" s="289" t="s">
        <v>166</v>
      </c>
      <c r="B427" s="280" t="s">
        <v>456</v>
      </c>
      <c r="C427" s="281" t="s">
        <v>167</v>
      </c>
      <c r="D427" s="290">
        <v>0</v>
      </c>
      <c r="E427" s="282">
        <v>2.5</v>
      </c>
    </row>
    <row r="428" spans="1:5" ht="46.8">
      <c r="A428" s="289" t="s">
        <v>322</v>
      </c>
      <c r="B428" s="280" t="s">
        <v>456</v>
      </c>
      <c r="C428" s="281" t="s">
        <v>167</v>
      </c>
      <c r="D428" s="290">
        <v>104</v>
      </c>
      <c r="E428" s="282">
        <v>2.5</v>
      </c>
    </row>
    <row r="429" spans="1:5">
      <c r="A429" s="289" t="s">
        <v>457</v>
      </c>
      <c r="B429" s="280" t="s">
        <v>458</v>
      </c>
      <c r="C429" s="281" t="s">
        <v>159</v>
      </c>
      <c r="D429" s="290">
        <v>0</v>
      </c>
      <c r="E429" s="282">
        <v>10</v>
      </c>
    </row>
    <row r="430" spans="1:5" ht="33" customHeight="1">
      <c r="A430" s="289" t="s">
        <v>459</v>
      </c>
      <c r="B430" s="280" t="s">
        <v>460</v>
      </c>
      <c r="C430" s="281" t="s">
        <v>159</v>
      </c>
      <c r="D430" s="290">
        <v>0</v>
      </c>
      <c r="E430" s="282">
        <v>10</v>
      </c>
    </row>
    <row r="431" spans="1:5">
      <c r="A431" s="289" t="s">
        <v>461</v>
      </c>
      <c r="B431" s="280" t="s">
        <v>462</v>
      </c>
      <c r="C431" s="281" t="s">
        <v>159</v>
      </c>
      <c r="D431" s="290">
        <v>0</v>
      </c>
      <c r="E431" s="282">
        <v>10</v>
      </c>
    </row>
    <row r="432" spans="1:5">
      <c r="A432" s="289" t="s">
        <v>176</v>
      </c>
      <c r="B432" s="280" t="s">
        <v>462</v>
      </c>
      <c r="C432" s="281" t="s">
        <v>177</v>
      </c>
      <c r="D432" s="290">
        <v>0</v>
      </c>
      <c r="E432" s="282">
        <v>10</v>
      </c>
    </row>
    <row r="433" spans="1:5">
      <c r="A433" s="289" t="s">
        <v>301</v>
      </c>
      <c r="B433" s="280" t="s">
        <v>462</v>
      </c>
      <c r="C433" s="281" t="s">
        <v>177</v>
      </c>
      <c r="D433" s="290">
        <v>113</v>
      </c>
      <c r="E433" s="282">
        <v>10</v>
      </c>
    </row>
    <row r="434" spans="1:5" s="276" customFormat="1" ht="46.8">
      <c r="A434" s="287" t="s">
        <v>463</v>
      </c>
      <c r="B434" s="273" t="s">
        <v>464</v>
      </c>
      <c r="C434" s="274" t="s">
        <v>159</v>
      </c>
      <c r="D434" s="288">
        <v>0</v>
      </c>
      <c r="E434" s="275">
        <v>5100.1000000000004</v>
      </c>
    </row>
    <row r="435" spans="1:5" ht="46.8">
      <c r="A435" s="289" t="s">
        <v>465</v>
      </c>
      <c r="B435" s="280" t="s">
        <v>466</v>
      </c>
      <c r="C435" s="281" t="s">
        <v>159</v>
      </c>
      <c r="D435" s="290">
        <v>0</v>
      </c>
      <c r="E435" s="282">
        <v>454.7</v>
      </c>
    </row>
    <row r="436" spans="1:5" ht="31.2">
      <c r="A436" s="289" t="s">
        <v>467</v>
      </c>
      <c r="B436" s="280" t="s">
        <v>468</v>
      </c>
      <c r="C436" s="281" t="s">
        <v>159</v>
      </c>
      <c r="D436" s="290">
        <v>0</v>
      </c>
      <c r="E436" s="282">
        <v>454.7</v>
      </c>
    </row>
    <row r="437" spans="1:5" ht="46.8">
      <c r="A437" s="289" t="s">
        <v>469</v>
      </c>
      <c r="B437" s="280" t="s">
        <v>470</v>
      </c>
      <c r="C437" s="281" t="s">
        <v>159</v>
      </c>
      <c r="D437" s="290">
        <v>0</v>
      </c>
      <c r="E437" s="282">
        <v>37.4</v>
      </c>
    </row>
    <row r="438" spans="1:5" ht="31.2">
      <c r="A438" s="289" t="s">
        <v>166</v>
      </c>
      <c r="B438" s="280" t="s">
        <v>470</v>
      </c>
      <c r="C438" s="281" t="s">
        <v>167</v>
      </c>
      <c r="D438" s="290">
        <v>0</v>
      </c>
      <c r="E438" s="282">
        <v>37.4</v>
      </c>
    </row>
    <row r="439" spans="1:5">
      <c r="A439" s="289" t="s">
        <v>227</v>
      </c>
      <c r="B439" s="280" t="s">
        <v>470</v>
      </c>
      <c r="C439" s="281" t="s">
        <v>167</v>
      </c>
      <c r="D439" s="290">
        <v>709</v>
      </c>
      <c r="E439" s="282">
        <v>37.4</v>
      </c>
    </row>
    <row r="440" spans="1:5">
      <c r="A440" s="289" t="s">
        <v>471</v>
      </c>
      <c r="B440" s="280" t="s">
        <v>472</v>
      </c>
      <c r="C440" s="281" t="s">
        <v>159</v>
      </c>
      <c r="D440" s="290">
        <v>0</v>
      </c>
      <c r="E440" s="282">
        <v>400.9</v>
      </c>
    </row>
    <row r="441" spans="1:5" ht="31.2">
      <c r="A441" s="289" t="s">
        <v>166</v>
      </c>
      <c r="B441" s="280" t="s">
        <v>472</v>
      </c>
      <c r="C441" s="281" t="s">
        <v>167</v>
      </c>
      <c r="D441" s="290">
        <v>0</v>
      </c>
      <c r="E441" s="282">
        <v>400.9</v>
      </c>
    </row>
    <row r="442" spans="1:5">
      <c r="A442" s="289" t="s">
        <v>473</v>
      </c>
      <c r="B442" s="280" t="s">
        <v>472</v>
      </c>
      <c r="C442" s="281" t="s">
        <v>167</v>
      </c>
      <c r="D442" s="290">
        <v>409</v>
      </c>
      <c r="E442" s="282">
        <v>400.9</v>
      </c>
    </row>
    <row r="443" spans="1:5" ht="46.8">
      <c r="A443" s="289" t="s">
        <v>474</v>
      </c>
      <c r="B443" s="280" t="s">
        <v>475</v>
      </c>
      <c r="C443" s="281" t="s">
        <v>159</v>
      </c>
      <c r="D443" s="290">
        <v>0</v>
      </c>
      <c r="E443" s="282">
        <v>16.399999999999999</v>
      </c>
    </row>
    <row r="444" spans="1:5" ht="31.2">
      <c r="A444" s="289" t="s">
        <v>166</v>
      </c>
      <c r="B444" s="280" t="s">
        <v>475</v>
      </c>
      <c r="C444" s="281" t="s">
        <v>167</v>
      </c>
      <c r="D444" s="290">
        <v>0</v>
      </c>
      <c r="E444" s="282">
        <v>16.399999999999999</v>
      </c>
    </row>
    <row r="445" spans="1:5">
      <c r="A445" s="289" t="s">
        <v>476</v>
      </c>
      <c r="B445" s="280" t="s">
        <v>475</v>
      </c>
      <c r="C445" s="281" t="s">
        <v>167</v>
      </c>
      <c r="D445" s="290">
        <v>503</v>
      </c>
      <c r="E445" s="282">
        <v>16.399999999999999</v>
      </c>
    </row>
    <row r="446" spans="1:5" ht="31.2">
      <c r="A446" s="289" t="s">
        <v>477</v>
      </c>
      <c r="B446" s="280" t="s">
        <v>478</v>
      </c>
      <c r="C446" s="281" t="s">
        <v>159</v>
      </c>
      <c r="D446" s="290">
        <v>0</v>
      </c>
      <c r="E446" s="282">
        <v>33.5</v>
      </c>
    </row>
    <row r="447" spans="1:5" ht="48" customHeight="1">
      <c r="A447" s="289" t="s">
        <v>479</v>
      </c>
      <c r="B447" s="280" t="s">
        <v>480</v>
      </c>
      <c r="C447" s="281" t="s">
        <v>159</v>
      </c>
      <c r="D447" s="290">
        <v>0</v>
      </c>
      <c r="E447" s="282">
        <v>33.5</v>
      </c>
    </row>
    <row r="448" spans="1:5">
      <c r="A448" s="289" t="s">
        <v>481</v>
      </c>
      <c r="B448" s="280" t="s">
        <v>482</v>
      </c>
      <c r="C448" s="281" t="s">
        <v>159</v>
      </c>
      <c r="D448" s="290">
        <v>0</v>
      </c>
      <c r="E448" s="282">
        <v>30.5</v>
      </c>
    </row>
    <row r="449" spans="1:5" ht="31.2">
      <c r="A449" s="289" t="s">
        <v>166</v>
      </c>
      <c r="B449" s="280" t="s">
        <v>482</v>
      </c>
      <c r="C449" s="281" t="s">
        <v>167</v>
      </c>
      <c r="D449" s="290">
        <v>0</v>
      </c>
      <c r="E449" s="282">
        <v>30.5</v>
      </c>
    </row>
    <row r="450" spans="1:5">
      <c r="A450" s="289" t="s">
        <v>301</v>
      </c>
      <c r="B450" s="280" t="s">
        <v>482</v>
      </c>
      <c r="C450" s="281" t="s">
        <v>167</v>
      </c>
      <c r="D450" s="290">
        <v>113</v>
      </c>
      <c r="E450" s="282">
        <v>30.5</v>
      </c>
    </row>
    <row r="451" spans="1:5">
      <c r="A451" s="289" t="s">
        <v>483</v>
      </c>
      <c r="B451" s="280" t="s">
        <v>484</v>
      </c>
      <c r="C451" s="281" t="s">
        <v>159</v>
      </c>
      <c r="D451" s="290">
        <v>0</v>
      </c>
      <c r="E451" s="282">
        <v>3</v>
      </c>
    </row>
    <row r="452" spans="1:5" ht="31.2">
      <c r="A452" s="289" t="s">
        <v>166</v>
      </c>
      <c r="B452" s="280" t="s">
        <v>484</v>
      </c>
      <c r="C452" s="281" t="s">
        <v>167</v>
      </c>
      <c r="D452" s="290">
        <v>0</v>
      </c>
      <c r="E452" s="282">
        <v>3</v>
      </c>
    </row>
    <row r="453" spans="1:5">
      <c r="A453" s="289" t="s">
        <v>301</v>
      </c>
      <c r="B453" s="280" t="s">
        <v>484</v>
      </c>
      <c r="C453" s="281" t="s">
        <v>167</v>
      </c>
      <c r="D453" s="290">
        <v>113</v>
      </c>
      <c r="E453" s="282">
        <v>3</v>
      </c>
    </row>
    <row r="454" spans="1:5" ht="31.2">
      <c r="A454" s="289" t="s">
        <v>485</v>
      </c>
      <c r="B454" s="280" t="s">
        <v>486</v>
      </c>
      <c r="C454" s="281" t="s">
        <v>159</v>
      </c>
      <c r="D454" s="290">
        <v>0</v>
      </c>
      <c r="E454" s="282">
        <v>4611.8999999999996</v>
      </c>
    </row>
    <row r="455" spans="1:5" ht="46.8">
      <c r="A455" s="289" t="s">
        <v>487</v>
      </c>
      <c r="B455" s="280" t="s">
        <v>488</v>
      </c>
      <c r="C455" s="281" t="s">
        <v>159</v>
      </c>
      <c r="D455" s="290">
        <v>0</v>
      </c>
      <c r="E455" s="282">
        <v>70</v>
      </c>
    </row>
    <row r="456" spans="1:5" ht="31.2">
      <c r="A456" s="289" t="s">
        <v>489</v>
      </c>
      <c r="B456" s="280" t="s">
        <v>490</v>
      </c>
      <c r="C456" s="281" t="s">
        <v>159</v>
      </c>
      <c r="D456" s="290">
        <v>0</v>
      </c>
      <c r="E456" s="282">
        <v>25</v>
      </c>
    </row>
    <row r="457" spans="1:5" ht="31.2">
      <c r="A457" s="289" t="s">
        <v>166</v>
      </c>
      <c r="B457" s="280" t="s">
        <v>490</v>
      </c>
      <c r="C457" s="281" t="s">
        <v>167</v>
      </c>
      <c r="D457" s="290">
        <v>0</v>
      </c>
      <c r="E457" s="282">
        <v>25</v>
      </c>
    </row>
    <row r="458" spans="1:5">
      <c r="A458" s="289" t="s">
        <v>301</v>
      </c>
      <c r="B458" s="280" t="s">
        <v>490</v>
      </c>
      <c r="C458" s="281" t="s">
        <v>167</v>
      </c>
      <c r="D458" s="290">
        <v>113</v>
      </c>
      <c r="E458" s="282">
        <v>25</v>
      </c>
    </row>
    <row r="459" spans="1:5" ht="31.2">
      <c r="A459" s="289" t="s">
        <v>491</v>
      </c>
      <c r="B459" s="280" t="s">
        <v>492</v>
      </c>
      <c r="C459" s="281" t="s">
        <v>159</v>
      </c>
      <c r="D459" s="290">
        <v>0</v>
      </c>
      <c r="E459" s="282">
        <v>15</v>
      </c>
    </row>
    <row r="460" spans="1:5" ht="31.2">
      <c r="A460" s="289" t="s">
        <v>166</v>
      </c>
      <c r="B460" s="280" t="s">
        <v>492</v>
      </c>
      <c r="C460" s="281" t="s">
        <v>167</v>
      </c>
      <c r="D460" s="290">
        <v>0</v>
      </c>
      <c r="E460" s="282">
        <v>15</v>
      </c>
    </row>
    <row r="461" spans="1:5">
      <c r="A461" s="289" t="s">
        <v>301</v>
      </c>
      <c r="B461" s="280" t="s">
        <v>492</v>
      </c>
      <c r="C461" s="281" t="s">
        <v>167</v>
      </c>
      <c r="D461" s="290">
        <v>113</v>
      </c>
      <c r="E461" s="282">
        <v>15</v>
      </c>
    </row>
    <row r="462" spans="1:5" ht="62.4">
      <c r="A462" s="289" t="s">
        <v>493</v>
      </c>
      <c r="B462" s="280" t="s">
        <v>494</v>
      </c>
      <c r="C462" s="281" t="s">
        <v>159</v>
      </c>
      <c r="D462" s="290">
        <v>0</v>
      </c>
      <c r="E462" s="282">
        <v>5</v>
      </c>
    </row>
    <row r="463" spans="1:5" ht="31.2">
      <c r="A463" s="289" t="s">
        <v>166</v>
      </c>
      <c r="B463" s="280" t="s">
        <v>494</v>
      </c>
      <c r="C463" s="281" t="s">
        <v>167</v>
      </c>
      <c r="D463" s="290">
        <v>0</v>
      </c>
      <c r="E463" s="282">
        <v>5</v>
      </c>
    </row>
    <row r="464" spans="1:5">
      <c r="A464" s="289" t="s">
        <v>301</v>
      </c>
      <c r="B464" s="280" t="s">
        <v>494</v>
      </c>
      <c r="C464" s="281" t="s">
        <v>167</v>
      </c>
      <c r="D464" s="290">
        <v>113</v>
      </c>
      <c r="E464" s="282">
        <v>5</v>
      </c>
    </row>
    <row r="465" spans="1:5" ht="46.8">
      <c r="A465" s="289" t="s">
        <v>495</v>
      </c>
      <c r="B465" s="280" t="s">
        <v>496</v>
      </c>
      <c r="C465" s="281" t="s">
        <v>159</v>
      </c>
      <c r="D465" s="290">
        <v>0</v>
      </c>
      <c r="E465" s="282">
        <v>10</v>
      </c>
    </row>
    <row r="466" spans="1:5" ht="31.2">
      <c r="A466" s="289" t="s">
        <v>166</v>
      </c>
      <c r="B466" s="280" t="s">
        <v>496</v>
      </c>
      <c r="C466" s="281" t="s">
        <v>167</v>
      </c>
      <c r="D466" s="290">
        <v>0</v>
      </c>
      <c r="E466" s="282">
        <v>10</v>
      </c>
    </row>
    <row r="467" spans="1:5">
      <c r="A467" s="289" t="s">
        <v>301</v>
      </c>
      <c r="B467" s="280" t="s">
        <v>496</v>
      </c>
      <c r="C467" s="281" t="s">
        <v>167</v>
      </c>
      <c r="D467" s="290">
        <v>113</v>
      </c>
      <c r="E467" s="282">
        <v>10</v>
      </c>
    </row>
    <row r="468" spans="1:5" ht="46.8">
      <c r="A468" s="289" t="s">
        <v>497</v>
      </c>
      <c r="B468" s="280" t="s">
        <v>498</v>
      </c>
      <c r="C468" s="281" t="s">
        <v>159</v>
      </c>
      <c r="D468" s="290">
        <v>0</v>
      </c>
      <c r="E468" s="282">
        <v>15</v>
      </c>
    </row>
    <row r="469" spans="1:5" ht="31.2">
      <c r="A469" s="289" t="s">
        <v>166</v>
      </c>
      <c r="B469" s="280" t="s">
        <v>498</v>
      </c>
      <c r="C469" s="281" t="s">
        <v>167</v>
      </c>
      <c r="D469" s="290">
        <v>0</v>
      </c>
      <c r="E469" s="282">
        <v>15</v>
      </c>
    </row>
    <row r="470" spans="1:5">
      <c r="A470" s="289" t="s">
        <v>301</v>
      </c>
      <c r="B470" s="280" t="s">
        <v>498</v>
      </c>
      <c r="C470" s="281" t="s">
        <v>167</v>
      </c>
      <c r="D470" s="290">
        <v>113</v>
      </c>
      <c r="E470" s="282">
        <v>15</v>
      </c>
    </row>
    <row r="471" spans="1:5" ht="46.8">
      <c r="A471" s="289" t="s">
        <v>499</v>
      </c>
      <c r="B471" s="280" t="s">
        <v>500</v>
      </c>
      <c r="C471" s="281" t="s">
        <v>159</v>
      </c>
      <c r="D471" s="290">
        <v>0</v>
      </c>
      <c r="E471" s="282">
        <v>4541.8999999999996</v>
      </c>
    </row>
    <row r="472" spans="1:5">
      <c r="A472" s="289" t="s">
        <v>171</v>
      </c>
      <c r="B472" s="280" t="s">
        <v>501</v>
      </c>
      <c r="C472" s="281" t="s">
        <v>159</v>
      </c>
      <c r="D472" s="290">
        <v>0</v>
      </c>
      <c r="E472" s="282">
        <v>40</v>
      </c>
    </row>
    <row r="473" spans="1:5" ht="31.2">
      <c r="A473" s="289" t="s">
        <v>166</v>
      </c>
      <c r="B473" s="280" t="s">
        <v>501</v>
      </c>
      <c r="C473" s="281" t="s">
        <v>167</v>
      </c>
      <c r="D473" s="290">
        <v>0</v>
      </c>
      <c r="E473" s="282">
        <v>40</v>
      </c>
    </row>
    <row r="474" spans="1:5" ht="31.2">
      <c r="A474" s="289" t="s">
        <v>173</v>
      </c>
      <c r="B474" s="280" t="s">
        <v>501</v>
      </c>
      <c r="C474" s="281" t="s">
        <v>167</v>
      </c>
      <c r="D474" s="290">
        <v>705</v>
      </c>
      <c r="E474" s="282">
        <v>40</v>
      </c>
    </row>
    <row r="475" spans="1:5">
      <c r="A475" s="289" t="s">
        <v>174</v>
      </c>
      <c r="B475" s="280" t="s">
        <v>502</v>
      </c>
      <c r="C475" s="281" t="s">
        <v>159</v>
      </c>
      <c r="D475" s="290">
        <v>0</v>
      </c>
      <c r="E475" s="282">
        <v>4501.8999999999996</v>
      </c>
    </row>
    <row r="476" spans="1:5" ht="62.4">
      <c r="A476" s="289" t="s">
        <v>180</v>
      </c>
      <c r="B476" s="280" t="s">
        <v>502</v>
      </c>
      <c r="C476" s="281" t="s">
        <v>181</v>
      </c>
      <c r="D476" s="290">
        <v>0</v>
      </c>
      <c r="E476" s="282">
        <v>3337.5</v>
      </c>
    </row>
    <row r="477" spans="1:5" ht="31.2">
      <c r="A477" s="289" t="s">
        <v>503</v>
      </c>
      <c r="B477" s="280" t="s">
        <v>502</v>
      </c>
      <c r="C477" s="281" t="s">
        <v>181</v>
      </c>
      <c r="D477" s="290">
        <v>314</v>
      </c>
      <c r="E477" s="282">
        <v>3337.5</v>
      </c>
    </row>
    <row r="478" spans="1:5" ht="31.2">
      <c r="A478" s="289" t="s">
        <v>166</v>
      </c>
      <c r="B478" s="280" t="s">
        <v>502</v>
      </c>
      <c r="C478" s="281" t="s">
        <v>167</v>
      </c>
      <c r="D478" s="290">
        <v>0</v>
      </c>
      <c r="E478" s="282">
        <v>1164.4000000000001</v>
      </c>
    </row>
    <row r="479" spans="1:5" ht="31.2">
      <c r="A479" s="289" t="s">
        <v>503</v>
      </c>
      <c r="B479" s="280" t="s">
        <v>502</v>
      </c>
      <c r="C479" s="281" t="s">
        <v>167</v>
      </c>
      <c r="D479" s="290">
        <v>314</v>
      </c>
      <c r="E479" s="282">
        <v>1164.4000000000001</v>
      </c>
    </row>
    <row r="480" spans="1:5" s="276" customFormat="1" ht="46.8">
      <c r="A480" s="287" t="s">
        <v>504</v>
      </c>
      <c r="B480" s="273" t="s">
        <v>505</v>
      </c>
      <c r="C480" s="274" t="s">
        <v>159</v>
      </c>
      <c r="D480" s="288">
        <v>0</v>
      </c>
      <c r="E480" s="275">
        <v>1329</v>
      </c>
    </row>
    <row r="481" spans="1:5" ht="31.2">
      <c r="A481" s="289" t="s">
        <v>506</v>
      </c>
      <c r="B481" s="280" t="s">
        <v>507</v>
      </c>
      <c r="C481" s="281" t="s">
        <v>159</v>
      </c>
      <c r="D481" s="290">
        <v>0</v>
      </c>
      <c r="E481" s="282">
        <v>329</v>
      </c>
    </row>
    <row r="482" spans="1:5" ht="46.8">
      <c r="A482" s="289" t="s">
        <v>508</v>
      </c>
      <c r="B482" s="280" t="s">
        <v>509</v>
      </c>
      <c r="C482" s="281" t="s">
        <v>159</v>
      </c>
      <c r="D482" s="290">
        <v>0</v>
      </c>
      <c r="E482" s="282">
        <v>329</v>
      </c>
    </row>
    <row r="483" spans="1:5" ht="46.8">
      <c r="A483" s="289" t="s">
        <v>510</v>
      </c>
      <c r="B483" s="280" t="s">
        <v>511</v>
      </c>
      <c r="C483" s="281" t="s">
        <v>159</v>
      </c>
      <c r="D483" s="290">
        <v>0</v>
      </c>
      <c r="E483" s="282">
        <v>106</v>
      </c>
    </row>
    <row r="484" spans="1:5" ht="31.2">
      <c r="A484" s="289" t="s">
        <v>166</v>
      </c>
      <c r="B484" s="280" t="s">
        <v>511</v>
      </c>
      <c r="C484" s="281" t="s">
        <v>167</v>
      </c>
      <c r="D484" s="290">
        <v>0</v>
      </c>
      <c r="E484" s="282">
        <v>106</v>
      </c>
    </row>
    <row r="485" spans="1:5">
      <c r="A485" s="289" t="s">
        <v>243</v>
      </c>
      <c r="B485" s="280" t="s">
        <v>511</v>
      </c>
      <c r="C485" s="281" t="s">
        <v>167</v>
      </c>
      <c r="D485" s="290">
        <v>707</v>
      </c>
      <c r="E485" s="282">
        <v>106</v>
      </c>
    </row>
    <row r="486" spans="1:5" ht="31.2">
      <c r="A486" s="289" t="s">
        <v>512</v>
      </c>
      <c r="B486" s="280" t="s">
        <v>513</v>
      </c>
      <c r="C486" s="281" t="s">
        <v>159</v>
      </c>
      <c r="D486" s="290">
        <v>0</v>
      </c>
      <c r="E486" s="282">
        <v>40</v>
      </c>
    </row>
    <row r="487" spans="1:5" ht="31.2">
      <c r="A487" s="289" t="s">
        <v>166</v>
      </c>
      <c r="B487" s="280" t="s">
        <v>513</v>
      </c>
      <c r="C487" s="281" t="s">
        <v>167</v>
      </c>
      <c r="D487" s="290">
        <v>0</v>
      </c>
      <c r="E487" s="282">
        <v>40</v>
      </c>
    </row>
    <row r="488" spans="1:5">
      <c r="A488" s="289" t="s">
        <v>243</v>
      </c>
      <c r="B488" s="280" t="s">
        <v>513</v>
      </c>
      <c r="C488" s="281" t="s">
        <v>167</v>
      </c>
      <c r="D488" s="290">
        <v>707</v>
      </c>
      <c r="E488" s="282">
        <v>40</v>
      </c>
    </row>
    <row r="489" spans="1:5" ht="31.2">
      <c r="A489" s="289" t="s">
        <v>514</v>
      </c>
      <c r="B489" s="280" t="s">
        <v>515</v>
      </c>
      <c r="C489" s="281" t="s">
        <v>159</v>
      </c>
      <c r="D489" s="290">
        <v>0</v>
      </c>
      <c r="E489" s="282">
        <v>20</v>
      </c>
    </row>
    <row r="490" spans="1:5" ht="31.2">
      <c r="A490" s="289" t="s">
        <v>166</v>
      </c>
      <c r="B490" s="280" t="s">
        <v>515</v>
      </c>
      <c r="C490" s="281" t="s">
        <v>167</v>
      </c>
      <c r="D490" s="290">
        <v>0</v>
      </c>
      <c r="E490" s="282">
        <v>20</v>
      </c>
    </row>
    <row r="491" spans="1:5">
      <c r="A491" s="289" t="s">
        <v>243</v>
      </c>
      <c r="B491" s="280" t="s">
        <v>515</v>
      </c>
      <c r="C491" s="281" t="s">
        <v>167</v>
      </c>
      <c r="D491" s="290">
        <v>707</v>
      </c>
      <c r="E491" s="282">
        <v>20</v>
      </c>
    </row>
    <row r="492" spans="1:5">
      <c r="A492" s="289" t="s">
        <v>184</v>
      </c>
      <c r="B492" s="280" t="s">
        <v>516</v>
      </c>
      <c r="C492" s="281" t="s">
        <v>159</v>
      </c>
      <c r="D492" s="290">
        <v>0</v>
      </c>
      <c r="E492" s="282">
        <v>163</v>
      </c>
    </row>
    <row r="493" spans="1:5" ht="31.2">
      <c r="A493" s="289" t="s">
        <v>166</v>
      </c>
      <c r="B493" s="280" t="s">
        <v>516</v>
      </c>
      <c r="C493" s="281" t="s">
        <v>167</v>
      </c>
      <c r="D493" s="290">
        <v>0</v>
      </c>
      <c r="E493" s="282">
        <v>163</v>
      </c>
    </row>
    <row r="494" spans="1:5">
      <c r="A494" s="289" t="s">
        <v>243</v>
      </c>
      <c r="B494" s="280" t="s">
        <v>516</v>
      </c>
      <c r="C494" s="281" t="s">
        <v>167</v>
      </c>
      <c r="D494" s="290">
        <v>707</v>
      </c>
      <c r="E494" s="282">
        <v>163</v>
      </c>
    </row>
    <row r="495" spans="1:5" ht="46.8">
      <c r="A495" s="289" t="s">
        <v>517</v>
      </c>
      <c r="B495" s="280" t="s">
        <v>518</v>
      </c>
      <c r="C495" s="281" t="s">
        <v>159</v>
      </c>
      <c r="D495" s="290">
        <v>0</v>
      </c>
      <c r="E495" s="282">
        <v>379</v>
      </c>
    </row>
    <row r="496" spans="1:5" ht="31.2">
      <c r="A496" s="289" t="s">
        <v>519</v>
      </c>
      <c r="B496" s="280" t="s">
        <v>520</v>
      </c>
      <c r="C496" s="281" t="s">
        <v>159</v>
      </c>
      <c r="D496" s="290">
        <v>0</v>
      </c>
      <c r="E496" s="282">
        <v>294</v>
      </c>
    </row>
    <row r="497" spans="1:5" ht="31.2">
      <c r="A497" s="289" t="s">
        <v>521</v>
      </c>
      <c r="B497" s="280" t="s">
        <v>522</v>
      </c>
      <c r="C497" s="281" t="s">
        <v>159</v>
      </c>
      <c r="D497" s="290">
        <v>0</v>
      </c>
      <c r="E497" s="282">
        <v>253</v>
      </c>
    </row>
    <row r="498" spans="1:5" ht="31.2">
      <c r="A498" s="289" t="s">
        <v>166</v>
      </c>
      <c r="B498" s="280" t="s">
        <v>522</v>
      </c>
      <c r="C498" s="281" t="s">
        <v>167</v>
      </c>
      <c r="D498" s="290">
        <v>0</v>
      </c>
      <c r="E498" s="282">
        <v>253</v>
      </c>
    </row>
    <row r="499" spans="1:5">
      <c r="A499" s="289" t="s">
        <v>523</v>
      </c>
      <c r="B499" s="280" t="s">
        <v>522</v>
      </c>
      <c r="C499" s="281" t="s">
        <v>167</v>
      </c>
      <c r="D499" s="290">
        <v>1101</v>
      </c>
      <c r="E499" s="282">
        <v>253</v>
      </c>
    </row>
    <row r="500" spans="1:5" ht="31.2">
      <c r="A500" s="289" t="s">
        <v>524</v>
      </c>
      <c r="B500" s="280" t="s">
        <v>525</v>
      </c>
      <c r="C500" s="281" t="s">
        <v>159</v>
      </c>
      <c r="D500" s="290">
        <v>0</v>
      </c>
      <c r="E500" s="282">
        <v>6</v>
      </c>
    </row>
    <row r="501" spans="1:5" ht="31.2">
      <c r="A501" s="289" t="s">
        <v>166</v>
      </c>
      <c r="B501" s="280" t="s">
        <v>525</v>
      </c>
      <c r="C501" s="281" t="s">
        <v>167</v>
      </c>
      <c r="D501" s="290">
        <v>0</v>
      </c>
      <c r="E501" s="282">
        <v>6</v>
      </c>
    </row>
    <row r="502" spans="1:5">
      <c r="A502" s="289" t="s">
        <v>523</v>
      </c>
      <c r="B502" s="280" t="s">
        <v>525</v>
      </c>
      <c r="C502" s="281" t="s">
        <v>167</v>
      </c>
      <c r="D502" s="290">
        <v>1101</v>
      </c>
      <c r="E502" s="282">
        <v>6</v>
      </c>
    </row>
    <row r="503" spans="1:5" ht="46.8">
      <c r="A503" s="289" t="s">
        <v>526</v>
      </c>
      <c r="B503" s="280" t="s">
        <v>527</v>
      </c>
      <c r="C503" s="281" t="s">
        <v>159</v>
      </c>
      <c r="D503" s="290">
        <v>0</v>
      </c>
      <c r="E503" s="282">
        <v>15</v>
      </c>
    </row>
    <row r="504" spans="1:5" ht="31.2">
      <c r="A504" s="289" t="s">
        <v>166</v>
      </c>
      <c r="B504" s="280" t="s">
        <v>527</v>
      </c>
      <c r="C504" s="281" t="s">
        <v>167</v>
      </c>
      <c r="D504" s="290">
        <v>0</v>
      </c>
      <c r="E504" s="282">
        <v>15</v>
      </c>
    </row>
    <row r="505" spans="1:5">
      <c r="A505" s="289" t="s">
        <v>523</v>
      </c>
      <c r="B505" s="280" t="s">
        <v>527</v>
      </c>
      <c r="C505" s="281" t="s">
        <v>167</v>
      </c>
      <c r="D505" s="290">
        <v>1101</v>
      </c>
      <c r="E505" s="282">
        <v>15</v>
      </c>
    </row>
    <row r="506" spans="1:5" ht="46.8">
      <c r="A506" s="289" t="s">
        <v>528</v>
      </c>
      <c r="B506" s="280" t="s">
        <v>529</v>
      </c>
      <c r="C506" s="281" t="s">
        <v>159</v>
      </c>
      <c r="D506" s="290">
        <v>0</v>
      </c>
      <c r="E506" s="282">
        <v>20</v>
      </c>
    </row>
    <row r="507" spans="1:5" ht="31.2">
      <c r="A507" s="289" t="s">
        <v>166</v>
      </c>
      <c r="B507" s="280" t="s">
        <v>529</v>
      </c>
      <c r="C507" s="281" t="s">
        <v>167</v>
      </c>
      <c r="D507" s="290">
        <v>0</v>
      </c>
      <c r="E507" s="282">
        <v>20</v>
      </c>
    </row>
    <row r="508" spans="1:5" ht="31.2">
      <c r="A508" s="289" t="s">
        <v>173</v>
      </c>
      <c r="B508" s="280" t="s">
        <v>529</v>
      </c>
      <c r="C508" s="281" t="s">
        <v>167</v>
      </c>
      <c r="D508" s="290">
        <v>705</v>
      </c>
      <c r="E508" s="282">
        <v>20</v>
      </c>
    </row>
    <row r="509" spans="1:5" ht="31.2">
      <c r="A509" s="289" t="s">
        <v>530</v>
      </c>
      <c r="B509" s="280" t="s">
        <v>531</v>
      </c>
      <c r="C509" s="281" t="s">
        <v>159</v>
      </c>
      <c r="D509" s="290">
        <v>0</v>
      </c>
      <c r="E509" s="282">
        <v>85</v>
      </c>
    </row>
    <row r="510" spans="1:5" ht="31.2">
      <c r="A510" s="289" t="s">
        <v>532</v>
      </c>
      <c r="B510" s="280" t="s">
        <v>533</v>
      </c>
      <c r="C510" s="281" t="s">
        <v>159</v>
      </c>
      <c r="D510" s="290">
        <v>0</v>
      </c>
      <c r="E510" s="282">
        <v>75</v>
      </c>
    </row>
    <row r="511" spans="1:5" ht="31.2">
      <c r="A511" s="289" t="s">
        <v>166</v>
      </c>
      <c r="B511" s="280" t="s">
        <v>533</v>
      </c>
      <c r="C511" s="281" t="s">
        <v>167</v>
      </c>
      <c r="D511" s="290">
        <v>0</v>
      </c>
      <c r="E511" s="282">
        <v>75</v>
      </c>
    </row>
    <row r="512" spans="1:5">
      <c r="A512" s="289" t="s">
        <v>523</v>
      </c>
      <c r="B512" s="280" t="s">
        <v>533</v>
      </c>
      <c r="C512" s="281" t="s">
        <v>167</v>
      </c>
      <c r="D512" s="290">
        <v>1101</v>
      </c>
      <c r="E512" s="282">
        <v>75</v>
      </c>
    </row>
    <row r="513" spans="1:5" ht="31.2">
      <c r="A513" s="289" t="s">
        <v>534</v>
      </c>
      <c r="B513" s="280" t="s">
        <v>535</v>
      </c>
      <c r="C513" s="281" t="s">
        <v>159</v>
      </c>
      <c r="D513" s="290">
        <v>0</v>
      </c>
      <c r="E513" s="282">
        <v>10</v>
      </c>
    </row>
    <row r="514" spans="1:5" ht="31.2">
      <c r="A514" s="289" t="s">
        <v>166</v>
      </c>
      <c r="B514" s="280" t="s">
        <v>535</v>
      </c>
      <c r="C514" s="281" t="s">
        <v>167</v>
      </c>
      <c r="D514" s="290">
        <v>0</v>
      </c>
      <c r="E514" s="282">
        <v>10</v>
      </c>
    </row>
    <row r="515" spans="1:5">
      <c r="A515" s="289" t="s">
        <v>523</v>
      </c>
      <c r="B515" s="280" t="s">
        <v>535</v>
      </c>
      <c r="C515" s="281" t="s">
        <v>167</v>
      </c>
      <c r="D515" s="290">
        <v>1101</v>
      </c>
      <c r="E515" s="282">
        <v>10</v>
      </c>
    </row>
    <row r="516" spans="1:5" ht="31.2">
      <c r="A516" s="289" t="s">
        <v>536</v>
      </c>
      <c r="B516" s="280" t="s">
        <v>537</v>
      </c>
      <c r="C516" s="281" t="s">
        <v>159</v>
      </c>
      <c r="D516" s="290">
        <v>0</v>
      </c>
      <c r="E516" s="282">
        <v>537</v>
      </c>
    </row>
    <row r="517" spans="1:5" ht="31.2">
      <c r="A517" s="289" t="s">
        <v>538</v>
      </c>
      <c r="B517" s="280" t="s">
        <v>539</v>
      </c>
      <c r="C517" s="281" t="s">
        <v>159</v>
      </c>
      <c r="D517" s="290">
        <v>0</v>
      </c>
      <c r="E517" s="282">
        <v>537</v>
      </c>
    </row>
    <row r="518" spans="1:5" ht="46.8">
      <c r="A518" s="289" t="s">
        <v>540</v>
      </c>
      <c r="B518" s="280" t="s">
        <v>541</v>
      </c>
      <c r="C518" s="281" t="s">
        <v>159</v>
      </c>
      <c r="D518" s="290">
        <v>0</v>
      </c>
      <c r="E518" s="282">
        <v>25</v>
      </c>
    </row>
    <row r="519" spans="1:5">
      <c r="A519" s="289" t="s">
        <v>237</v>
      </c>
      <c r="B519" s="280" t="s">
        <v>541</v>
      </c>
      <c r="C519" s="281" t="s">
        <v>238</v>
      </c>
      <c r="D519" s="290">
        <v>0</v>
      </c>
      <c r="E519" s="282">
        <v>25</v>
      </c>
    </row>
    <row r="520" spans="1:5">
      <c r="A520" s="289" t="s">
        <v>335</v>
      </c>
      <c r="B520" s="280" t="s">
        <v>541</v>
      </c>
      <c r="C520" s="281" t="s">
        <v>238</v>
      </c>
      <c r="D520" s="290">
        <v>1003</v>
      </c>
      <c r="E520" s="282">
        <v>25</v>
      </c>
    </row>
    <row r="521" spans="1:5">
      <c r="A521" s="289" t="s">
        <v>542</v>
      </c>
      <c r="B521" s="280" t="s">
        <v>543</v>
      </c>
      <c r="C521" s="281" t="s">
        <v>159</v>
      </c>
      <c r="D521" s="290">
        <v>0</v>
      </c>
      <c r="E521" s="282">
        <v>512</v>
      </c>
    </row>
    <row r="522" spans="1:5">
      <c r="A522" s="289" t="s">
        <v>237</v>
      </c>
      <c r="B522" s="280" t="s">
        <v>543</v>
      </c>
      <c r="C522" s="281" t="s">
        <v>238</v>
      </c>
      <c r="D522" s="290">
        <v>0</v>
      </c>
      <c r="E522" s="282">
        <v>512</v>
      </c>
    </row>
    <row r="523" spans="1:5">
      <c r="A523" s="289" t="s">
        <v>335</v>
      </c>
      <c r="B523" s="280" t="s">
        <v>543</v>
      </c>
      <c r="C523" s="281" t="s">
        <v>238</v>
      </c>
      <c r="D523" s="290">
        <v>1003</v>
      </c>
      <c r="E523" s="282">
        <v>512</v>
      </c>
    </row>
    <row r="524" spans="1:5" ht="62.4">
      <c r="A524" s="289" t="s">
        <v>544</v>
      </c>
      <c r="B524" s="280" t="s">
        <v>545</v>
      </c>
      <c r="C524" s="281" t="s">
        <v>159</v>
      </c>
      <c r="D524" s="290">
        <v>0</v>
      </c>
      <c r="E524" s="282">
        <v>84</v>
      </c>
    </row>
    <row r="525" spans="1:5" ht="46.8">
      <c r="A525" s="289" t="s">
        <v>546</v>
      </c>
      <c r="B525" s="280" t="s">
        <v>547</v>
      </c>
      <c r="C525" s="281" t="s">
        <v>159</v>
      </c>
      <c r="D525" s="290">
        <v>0</v>
      </c>
      <c r="E525" s="282">
        <v>84</v>
      </c>
    </row>
    <row r="526" spans="1:5" ht="31.2">
      <c r="A526" s="289" t="s">
        <v>548</v>
      </c>
      <c r="B526" s="280" t="s">
        <v>549</v>
      </c>
      <c r="C526" s="281" t="s">
        <v>159</v>
      </c>
      <c r="D526" s="290">
        <v>0</v>
      </c>
      <c r="E526" s="282">
        <v>20</v>
      </c>
    </row>
    <row r="527" spans="1:5" ht="31.2">
      <c r="A527" s="289" t="s">
        <v>166</v>
      </c>
      <c r="B527" s="280" t="s">
        <v>549</v>
      </c>
      <c r="C527" s="281" t="s">
        <v>167</v>
      </c>
      <c r="D527" s="290">
        <v>0</v>
      </c>
      <c r="E527" s="282">
        <v>20</v>
      </c>
    </row>
    <row r="528" spans="1:5">
      <c r="A528" s="289" t="s">
        <v>243</v>
      </c>
      <c r="B528" s="280" t="s">
        <v>549</v>
      </c>
      <c r="C528" s="281" t="s">
        <v>167</v>
      </c>
      <c r="D528" s="290">
        <v>707</v>
      </c>
      <c r="E528" s="282">
        <v>20</v>
      </c>
    </row>
    <row r="529" spans="1:5" ht="31.2">
      <c r="A529" s="289" t="s">
        <v>550</v>
      </c>
      <c r="B529" s="280" t="s">
        <v>551</v>
      </c>
      <c r="C529" s="281" t="s">
        <v>159</v>
      </c>
      <c r="D529" s="290">
        <v>0</v>
      </c>
      <c r="E529" s="282">
        <v>64</v>
      </c>
    </row>
    <row r="530" spans="1:5" ht="31.2">
      <c r="A530" s="289" t="s">
        <v>166</v>
      </c>
      <c r="B530" s="280" t="s">
        <v>551</v>
      </c>
      <c r="C530" s="281" t="s">
        <v>167</v>
      </c>
      <c r="D530" s="290">
        <v>0</v>
      </c>
      <c r="E530" s="282">
        <v>64</v>
      </c>
    </row>
    <row r="531" spans="1:5">
      <c r="A531" s="289" t="s">
        <v>243</v>
      </c>
      <c r="B531" s="280" t="s">
        <v>551</v>
      </c>
      <c r="C531" s="281" t="s">
        <v>167</v>
      </c>
      <c r="D531" s="290">
        <v>707</v>
      </c>
      <c r="E531" s="282">
        <v>64</v>
      </c>
    </row>
    <row r="532" spans="1:5" s="276" customFormat="1" ht="30" customHeight="1">
      <c r="A532" s="287" t="s">
        <v>552</v>
      </c>
      <c r="B532" s="273" t="s">
        <v>553</v>
      </c>
      <c r="C532" s="274" t="s">
        <v>159</v>
      </c>
      <c r="D532" s="288">
        <v>0</v>
      </c>
      <c r="E532" s="275">
        <v>280</v>
      </c>
    </row>
    <row r="533" spans="1:5" ht="31.2">
      <c r="A533" s="289" t="s">
        <v>554</v>
      </c>
      <c r="B533" s="280" t="s">
        <v>555</v>
      </c>
      <c r="C533" s="281" t="s">
        <v>159</v>
      </c>
      <c r="D533" s="290">
        <v>0</v>
      </c>
      <c r="E533" s="282">
        <v>280</v>
      </c>
    </row>
    <row r="534" spans="1:5" ht="46.8">
      <c r="A534" s="289" t="s">
        <v>556</v>
      </c>
      <c r="B534" s="280" t="s">
        <v>557</v>
      </c>
      <c r="C534" s="281" t="s">
        <v>159</v>
      </c>
      <c r="D534" s="290">
        <v>0</v>
      </c>
      <c r="E534" s="282">
        <v>50</v>
      </c>
    </row>
    <row r="535" spans="1:5">
      <c r="A535" s="289" t="s">
        <v>237</v>
      </c>
      <c r="B535" s="280" t="s">
        <v>557</v>
      </c>
      <c r="C535" s="281" t="s">
        <v>238</v>
      </c>
      <c r="D535" s="290">
        <v>0</v>
      </c>
      <c r="E535" s="282">
        <v>50</v>
      </c>
    </row>
    <row r="536" spans="1:5">
      <c r="A536" s="289" t="s">
        <v>558</v>
      </c>
      <c r="B536" s="280" t="s">
        <v>557</v>
      </c>
      <c r="C536" s="281" t="s">
        <v>238</v>
      </c>
      <c r="D536" s="290">
        <v>909</v>
      </c>
      <c r="E536" s="282">
        <v>50</v>
      </c>
    </row>
    <row r="537" spans="1:5" ht="31.2">
      <c r="A537" s="289" t="s">
        <v>559</v>
      </c>
      <c r="B537" s="280" t="s">
        <v>560</v>
      </c>
      <c r="C537" s="281" t="s">
        <v>159</v>
      </c>
      <c r="D537" s="290">
        <v>0</v>
      </c>
      <c r="E537" s="282">
        <v>20</v>
      </c>
    </row>
    <row r="538" spans="1:5" ht="31.2">
      <c r="A538" s="289" t="s">
        <v>166</v>
      </c>
      <c r="B538" s="280" t="s">
        <v>560</v>
      </c>
      <c r="C538" s="281" t="s">
        <v>167</v>
      </c>
      <c r="D538" s="290">
        <v>0</v>
      </c>
      <c r="E538" s="282">
        <v>20</v>
      </c>
    </row>
    <row r="539" spans="1:5">
      <c r="A539" s="289" t="s">
        <v>558</v>
      </c>
      <c r="B539" s="280" t="s">
        <v>560</v>
      </c>
      <c r="C539" s="281" t="s">
        <v>167</v>
      </c>
      <c r="D539" s="290">
        <v>909</v>
      </c>
      <c r="E539" s="282">
        <v>20</v>
      </c>
    </row>
    <row r="540" spans="1:5" ht="31.2">
      <c r="A540" s="289" t="s">
        <v>561</v>
      </c>
      <c r="B540" s="280" t="s">
        <v>562</v>
      </c>
      <c r="C540" s="281" t="s">
        <v>159</v>
      </c>
      <c r="D540" s="290">
        <v>0</v>
      </c>
      <c r="E540" s="282">
        <v>210</v>
      </c>
    </row>
    <row r="541" spans="1:5" ht="31.2">
      <c r="A541" s="289" t="s">
        <v>166</v>
      </c>
      <c r="B541" s="280" t="s">
        <v>562</v>
      </c>
      <c r="C541" s="281" t="s">
        <v>167</v>
      </c>
      <c r="D541" s="290">
        <v>0</v>
      </c>
      <c r="E541" s="282">
        <v>210</v>
      </c>
    </row>
    <row r="542" spans="1:5">
      <c r="A542" s="289" t="s">
        <v>558</v>
      </c>
      <c r="B542" s="280" t="s">
        <v>562</v>
      </c>
      <c r="C542" s="281" t="s">
        <v>167</v>
      </c>
      <c r="D542" s="290">
        <v>909</v>
      </c>
      <c r="E542" s="282">
        <v>210</v>
      </c>
    </row>
    <row r="543" spans="1:5" s="276" customFormat="1" ht="46.8">
      <c r="A543" s="287" t="s">
        <v>563</v>
      </c>
      <c r="B543" s="273" t="s">
        <v>564</v>
      </c>
      <c r="C543" s="274" t="s">
        <v>159</v>
      </c>
      <c r="D543" s="288">
        <v>0</v>
      </c>
      <c r="E543" s="275">
        <v>315</v>
      </c>
    </row>
    <row r="544" spans="1:5" ht="46.8">
      <c r="A544" s="289" t="s">
        <v>565</v>
      </c>
      <c r="B544" s="280" t="s">
        <v>566</v>
      </c>
      <c r="C544" s="281" t="s">
        <v>159</v>
      </c>
      <c r="D544" s="290">
        <v>0</v>
      </c>
      <c r="E544" s="282">
        <v>215</v>
      </c>
    </row>
    <row r="545" spans="1:5" ht="46.8">
      <c r="A545" s="289" t="s">
        <v>567</v>
      </c>
      <c r="B545" s="280" t="s">
        <v>568</v>
      </c>
      <c r="C545" s="281" t="s">
        <v>159</v>
      </c>
      <c r="D545" s="290">
        <v>0</v>
      </c>
      <c r="E545" s="282">
        <v>210</v>
      </c>
    </row>
    <row r="546" spans="1:5" ht="31.2">
      <c r="A546" s="289" t="s">
        <v>569</v>
      </c>
      <c r="B546" s="280" t="s">
        <v>570</v>
      </c>
      <c r="C546" s="281" t="s">
        <v>159</v>
      </c>
      <c r="D546" s="290">
        <v>0</v>
      </c>
      <c r="E546" s="282">
        <v>210</v>
      </c>
    </row>
    <row r="547" spans="1:5" ht="31.2">
      <c r="A547" s="289" t="s">
        <v>166</v>
      </c>
      <c r="B547" s="280" t="s">
        <v>570</v>
      </c>
      <c r="C547" s="281" t="s">
        <v>167</v>
      </c>
      <c r="D547" s="290">
        <v>0</v>
      </c>
      <c r="E547" s="282">
        <v>210</v>
      </c>
    </row>
    <row r="548" spans="1:5">
      <c r="A548" s="289" t="s">
        <v>254</v>
      </c>
      <c r="B548" s="280" t="s">
        <v>570</v>
      </c>
      <c r="C548" s="281" t="s">
        <v>167</v>
      </c>
      <c r="D548" s="290">
        <v>801</v>
      </c>
      <c r="E548" s="282">
        <v>210</v>
      </c>
    </row>
    <row r="549" spans="1:5" ht="62.4">
      <c r="A549" s="289" t="s">
        <v>571</v>
      </c>
      <c r="B549" s="280" t="s">
        <v>572</v>
      </c>
      <c r="C549" s="281" t="s">
        <v>159</v>
      </c>
      <c r="D549" s="290">
        <v>0</v>
      </c>
      <c r="E549" s="282">
        <v>5</v>
      </c>
    </row>
    <row r="550" spans="1:5" ht="31.2">
      <c r="A550" s="289" t="s">
        <v>573</v>
      </c>
      <c r="B550" s="280" t="s">
        <v>574</v>
      </c>
      <c r="C550" s="281" t="s">
        <v>159</v>
      </c>
      <c r="D550" s="290">
        <v>0</v>
      </c>
      <c r="E550" s="282">
        <v>5</v>
      </c>
    </row>
    <row r="551" spans="1:5" ht="31.2">
      <c r="A551" s="289" t="s">
        <v>166</v>
      </c>
      <c r="B551" s="280" t="s">
        <v>574</v>
      </c>
      <c r="C551" s="281" t="s">
        <v>167</v>
      </c>
      <c r="D551" s="290">
        <v>0</v>
      </c>
      <c r="E551" s="282">
        <v>5</v>
      </c>
    </row>
    <row r="552" spans="1:5">
      <c r="A552" s="289" t="s">
        <v>575</v>
      </c>
      <c r="B552" s="280" t="s">
        <v>574</v>
      </c>
      <c r="C552" s="281" t="s">
        <v>167</v>
      </c>
      <c r="D552" s="290">
        <v>1006</v>
      </c>
      <c r="E552" s="282">
        <v>5</v>
      </c>
    </row>
    <row r="553" spans="1:5" ht="46.8">
      <c r="A553" s="289" t="s">
        <v>576</v>
      </c>
      <c r="B553" s="280" t="s">
        <v>577</v>
      </c>
      <c r="C553" s="281" t="s">
        <v>159</v>
      </c>
      <c r="D553" s="290">
        <v>0</v>
      </c>
      <c r="E553" s="282">
        <v>100</v>
      </c>
    </row>
    <row r="554" spans="1:5" ht="31.2">
      <c r="A554" s="289" t="s">
        <v>578</v>
      </c>
      <c r="B554" s="280" t="s">
        <v>579</v>
      </c>
      <c r="C554" s="281" t="s">
        <v>159</v>
      </c>
      <c r="D554" s="290">
        <v>0</v>
      </c>
      <c r="E554" s="282">
        <v>100</v>
      </c>
    </row>
    <row r="555" spans="1:5" ht="31.2">
      <c r="A555" s="289" t="s">
        <v>580</v>
      </c>
      <c r="B555" s="280" t="s">
        <v>581</v>
      </c>
      <c r="C555" s="281" t="s">
        <v>159</v>
      </c>
      <c r="D555" s="290">
        <v>0</v>
      </c>
      <c r="E555" s="282">
        <v>5</v>
      </c>
    </row>
    <row r="556" spans="1:5" ht="31.2">
      <c r="A556" s="289" t="s">
        <v>166</v>
      </c>
      <c r="B556" s="280" t="s">
        <v>581</v>
      </c>
      <c r="C556" s="281" t="s">
        <v>167</v>
      </c>
      <c r="D556" s="290">
        <v>0</v>
      </c>
      <c r="E556" s="282">
        <v>5</v>
      </c>
    </row>
    <row r="557" spans="1:5">
      <c r="A557" s="289" t="s">
        <v>575</v>
      </c>
      <c r="B557" s="280" t="s">
        <v>581</v>
      </c>
      <c r="C557" s="281" t="s">
        <v>167</v>
      </c>
      <c r="D557" s="290">
        <v>1006</v>
      </c>
      <c r="E557" s="282">
        <v>5</v>
      </c>
    </row>
    <row r="558" spans="1:5" ht="31.2">
      <c r="A558" s="289" t="s">
        <v>582</v>
      </c>
      <c r="B558" s="280" t="s">
        <v>583</v>
      </c>
      <c r="C558" s="281" t="s">
        <v>159</v>
      </c>
      <c r="D558" s="290">
        <v>0</v>
      </c>
      <c r="E558" s="282">
        <v>13</v>
      </c>
    </row>
    <row r="559" spans="1:5" ht="31.2">
      <c r="A559" s="289" t="s">
        <v>166</v>
      </c>
      <c r="B559" s="280" t="s">
        <v>583</v>
      </c>
      <c r="C559" s="281" t="s">
        <v>167</v>
      </c>
      <c r="D559" s="290">
        <v>0</v>
      </c>
      <c r="E559" s="282">
        <v>13</v>
      </c>
    </row>
    <row r="560" spans="1:5">
      <c r="A560" s="289" t="s">
        <v>575</v>
      </c>
      <c r="B560" s="280" t="s">
        <v>583</v>
      </c>
      <c r="C560" s="281" t="s">
        <v>167</v>
      </c>
      <c r="D560" s="290">
        <v>1006</v>
      </c>
      <c r="E560" s="282">
        <v>13</v>
      </c>
    </row>
    <row r="561" spans="1:5">
      <c r="A561" s="289" t="s">
        <v>584</v>
      </c>
      <c r="B561" s="280" t="s">
        <v>585</v>
      </c>
      <c r="C561" s="281" t="s">
        <v>159</v>
      </c>
      <c r="D561" s="290">
        <v>0</v>
      </c>
      <c r="E561" s="282">
        <v>30</v>
      </c>
    </row>
    <row r="562" spans="1:5" ht="31.2">
      <c r="A562" s="289" t="s">
        <v>166</v>
      </c>
      <c r="B562" s="280" t="s">
        <v>585</v>
      </c>
      <c r="C562" s="281" t="s">
        <v>167</v>
      </c>
      <c r="D562" s="290">
        <v>0</v>
      </c>
      <c r="E562" s="282">
        <v>30</v>
      </c>
    </row>
    <row r="563" spans="1:5">
      <c r="A563" s="289" t="s">
        <v>575</v>
      </c>
      <c r="B563" s="280" t="s">
        <v>585</v>
      </c>
      <c r="C563" s="281" t="s">
        <v>167</v>
      </c>
      <c r="D563" s="290">
        <v>1006</v>
      </c>
      <c r="E563" s="282">
        <v>30</v>
      </c>
    </row>
    <row r="564" spans="1:5" ht="31.2">
      <c r="A564" s="289" t="s">
        <v>586</v>
      </c>
      <c r="B564" s="280" t="s">
        <v>587</v>
      </c>
      <c r="C564" s="281" t="s">
        <v>159</v>
      </c>
      <c r="D564" s="290">
        <v>0</v>
      </c>
      <c r="E564" s="282">
        <v>39</v>
      </c>
    </row>
    <row r="565" spans="1:5" ht="31.2">
      <c r="A565" s="289" t="s">
        <v>166</v>
      </c>
      <c r="B565" s="280" t="s">
        <v>587</v>
      </c>
      <c r="C565" s="281" t="s">
        <v>167</v>
      </c>
      <c r="D565" s="290">
        <v>0</v>
      </c>
      <c r="E565" s="282">
        <v>39</v>
      </c>
    </row>
    <row r="566" spans="1:5">
      <c r="A566" s="289" t="s">
        <v>575</v>
      </c>
      <c r="B566" s="280" t="s">
        <v>587</v>
      </c>
      <c r="C566" s="281" t="s">
        <v>167</v>
      </c>
      <c r="D566" s="290">
        <v>1006</v>
      </c>
      <c r="E566" s="282">
        <v>39</v>
      </c>
    </row>
    <row r="567" spans="1:5">
      <c r="A567" s="289" t="s">
        <v>588</v>
      </c>
      <c r="B567" s="280" t="s">
        <v>589</v>
      </c>
      <c r="C567" s="281" t="s">
        <v>159</v>
      </c>
      <c r="D567" s="290">
        <v>0</v>
      </c>
      <c r="E567" s="282">
        <v>2</v>
      </c>
    </row>
    <row r="568" spans="1:5" ht="31.2">
      <c r="A568" s="289" t="s">
        <v>166</v>
      </c>
      <c r="B568" s="280" t="s">
        <v>589</v>
      </c>
      <c r="C568" s="281" t="s">
        <v>167</v>
      </c>
      <c r="D568" s="290">
        <v>0</v>
      </c>
      <c r="E568" s="282">
        <v>2</v>
      </c>
    </row>
    <row r="569" spans="1:5">
      <c r="A569" s="289" t="s">
        <v>575</v>
      </c>
      <c r="B569" s="280" t="s">
        <v>589</v>
      </c>
      <c r="C569" s="281" t="s">
        <v>167</v>
      </c>
      <c r="D569" s="290">
        <v>1006</v>
      </c>
      <c r="E569" s="282">
        <v>2</v>
      </c>
    </row>
    <row r="570" spans="1:5" ht="31.2">
      <c r="A570" s="289" t="s">
        <v>590</v>
      </c>
      <c r="B570" s="280" t="s">
        <v>591</v>
      </c>
      <c r="C570" s="281" t="s">
        <v>159</v>
      </c>
      <c r="D570" s="290">
        <v>0</v>
      </c>
      <c r="E570" s="282">
        <v>11</v>
      </c>
    </row>
    <row r="571" spans="1:5" ht="31.2">
      <c r="A571" s="289" t="s">
        <v>166</v>
      </c>
      <c r="B571" s="280" t="s">
        <v>591</v>
      </c>
      <c r="C571" s="281" t="s">
        <v>167</v>
      </c>
      <c r="D571" s="290">
        <v>0</v>
      </c>
      <c r="E571" s="282">
        <v>11</v>
      </c>
    </row>
    <row r="572" spans="1:5">
      <c r="A572" s="289" t="s">
        <v>575</v>
      </c>
      <c r="B572" s="280" t="s">
        <v>591</v>
      </c>
      <c r="C572" s="281" t="s">
        <v>167</v>
      </c>
      <c r="D572" s="290">
        <v>1006</v>
      </c>
      <c r="E572" s="282">
        <v>11</v>
      </c>
    </row>
    <row r="573" spans="1:5" s="276" customFormat="1">
      <c r="A573" s="287" t="s">
        <v>592</v>
      </c>
      <c r="B573" s="273" t="s">
        <v>593</v>
      </c>
      <c r="C573" s="274" t="s">
        <v>159</v>
      </c>
      <c r="D573" s="288">
        <v>0</v>
      </c>
      <c r="E573" s="275">
        <v>10102.9</v>
      </c>
    </row>
    <row r="574" spans="1:5" ht="31.2">
      <c r="A574" s="289" t="s">
        <v>594</v>
      </c>
      <c r="B574" s="280" t="s">
        <v>595</v>
      </c>
      <c r="C574" s="281" t="s">
        <v>159</v>
      </c>
      <c r="D574" s="290">
        <v>0</v>
      </c>
      <c r="E574" s="282">
        <v>1212.5999999999999</v>
      </c>
    </row>
    <row r="575" spans="1:5" ht="20.25" customHeight="1">
      <c r="A575" s="289" t="s">
        <v>596</v>
      </c>
      <c r="B575" s="280" t="s">
        <v>597</v>
      </c>
      <c r="C575" s="281" t="s">
        <v>159</v>
      </c>
      <c r="D575" s="290">
        <v>0</v>
      </c>
      <c r="E575" s="282">
        <v>883</v>
      </c>
    </row>
    <row r="576" spans="1:5">
      <c r="A576" s="289" t="s">
        <v>284</v>
      </c>
      <c r="B576" s="280" t="s">
        <v>598</v>
      </c>
      <c r="C576" s="281" t="s">
        <v>159</v>
      </c>
      <c r="D576" s="290">
        <v>0</v>
      </c>
      <c r="E576" s="282">
        <v>883</v>
      </c>
    </row>
    <row r="577" spans="1:5" ht="62.4">
      <c r="A577" s="289" t="s">
        <v>180</v>
      </c>
      <c r="B577" s="280" t="s">
        <v>598</v>
      </c>
      <c r="C577" s="281" t="s">
        <v>181</v>
      </c>
      <c r="D577" s="290">
        <v>0</v>
      </c>
      <c r="E577" s="282">
        <v>883</v>
      </c>
    </row>
    <row r="578" spans="1:5" ht="46.8">
      <c r="A578" s="289" t="s">
        <v>599</v>
      </c>
      <c r="B578" s="280" t="s">
        <v>598</v>
      </c>
      <c r="C578" s="281" t="s">
        <v>181</v>
      </c>
      <c r="D578" s="290">
        <v>103</v>
      </c>
      <c r="E578" s="282">
        <v>883</v>
      </c>
    </row>
    <row r="579" spans="1:5" ht="31.2">
      <c r="A579" s="289" t="s">
        <v>600</v>
      </c>
      <c r="B579" s="280" t="s">
        <v>601</v>
      </c>
      <c r="C579" s="281" t="s">
        <v>159</v>
      </c>
      <c r="D579" s="290">
        <v>0</v>
      </c>
      <c r="E579" s="282">
        <v>329.6</v>
      </c>
    </row>
    <row r="580" spans="1:5">
      <c r="A580" s="289" t="s">
        <v>284</v>
      </c>
      <c r="B580" s="280" t="s">
        <v>602</v>
      </c>
      <c r="C580" s="281" t="s">
        <v>159</v>
      </c>
      <c r="D580" s="290">
        <v>0</v>
      </c>
      <c r="E580" s="282">
        <v>329.6</v>
      </c>
    </row>
    <row r="581" spans="1:5" ht="62.4">
      <c r="A581" s="289" t="s">
        <v>180</v>
      </c>
      <c r="B581" s="280" t="s">
        <v>602</v>
      </c>
      <c r="C581" s="281" t="s">
        <v>181</v>
      </c>
      <c r="D581" s="290">
        <v>0</v>
      </c>
      <c r="E581" s="282">
        <v>322</v>
      </c>
    </row>
    <row r="582" spans="1:5" ht="46.8">
      <c r="A582" s="289" t="s">
        <v>599</v>
      </c>
      <c r="B582" s="280" t="s">
        <v>602</v>
      </c>
      <c r="C582" s="281" t="s">
        <v>181</v>
      </c>
      <c r="D582" s="290">
        <v>103</v>
      </c>
      <c r="E582" s="282">
        <v>322</v>
      </c>
    </row>
    <row r="583" spans="1:5" ht="31.2">
      <c r="A583" s="289" t="s">
        <v>166</v>
      </c>
      <c r="B583" s="280" t="s">
        <v>602</v>
      </c>
      <c r="C583" s="281" t="s">
        <v>167</v>
      </c>
      <c r="D583" s="290">
        <v>0</v>
      </c>
      <c r="E583" s="282">
        <v>7.6</v>
      </c>
    </row>
    <row r="584" spans="1:5" ht="46.8">
      <c r="A584" s="289" t="s">
        <v>599</v>
      </c>
      <c r="B584" s="280" t="s">
        <v>602</v>
      </c>
      <c r="C584" s="281" t="s">
        <v>167</v>
      </c>
      <c r="D584" s="290">
        <v>103</v>
      </c>
      <c r="E584" s="282">
        <v>7.6</v>
      </c>
    </row>
    <row r="585" spans="1:5" ht="31.2">
      <c r="A585" s="289" t="s">
        <v>603</v>
      </c>
      <c r="B585" s="280" t="s">
        <v>604</v>
      </c>
      <c r="C585" s="281" t="s">
        <v>159</v>
      </c>
      <c r="D585" s="290">
        <v>0</v>
      </c>
      <c r="E585" s="282">
        <v>1564</v>
      </c>
    </row>
    <row r="586" spans="1:5" ht="31.2">
      <c r="A586" s="289" t="s">
        <v>605</v>
      </c>
      <c r="B586" s="280" t="s">
        <v>606</v>
      </c>
      <c r="C586" s="281" t="s">
        <v>159</v>
      </c>
      <c r="D586" s="290">
        <v>0</v>
      </c>
      <c r="E586" s="282">
        <v>983.1</v>
      </c>
    </row>
    <row r="587" spans="1:5">
      <c r="A587" s="289" t="s">
        <v>284</v>
      </c>
      <c r="B587" s="280" t="s">
        <v>607</v>
      </c>
      <c r="C587" s="281" t="s">
        <v>159</v>
      </c>
      <c r="D587" s="290">
        <v>0</v>
      </c>
      <c r="E587" s="282">
        <v>983.1</v>
      </c>
    </row>
    <row r="588" spans="1:5" ht="62.4">
      <c r="A588" s="289" t="s">
        <v>180</v>
      </c>
      <c r="B588" s="280" t="s">
        <v>607</v>
      </c>
      <c r="C588" s="281" t="s">
        <v>181</v>
      </c>
      <c r="D588" s="290">
        <v>0</v>
      </c>
      <c r="E588" s="282">
        <v>983</v>
      </c>
    </row>
    <row r="589" spans="1:5" ht="31.2">
      <c r="A589" s="289" t="s">
        <v>344</v>
      </c>
      <c r="B589" s="280" t="s">
        <v>607</v>
      </c>
      <c r="C589" s="281" t="s">
        <v>181</v>
      </c>
      <c r="D589" s="290">
        <v>106</v>
      </c>
      <c r="E589" s="282">
        <v>983</v>
      </c>
    </row>
    <row r="590" spans="1:5">
      <c r="A590" s="289" t="s">
        <v>176</v>
      </c>
      <c r="B590" s="280" t="s">
        <v>607</v>
      </c>
      <c r="C590" s="281" t="s">
        <v>177</v>
      </c>
      <c r="D590" s="290">
        <v>0</v>
      </c>
      <c r="E590" s="282">
        <v>0.1</v>
      </c>
    </row>
    <row r="591" spans="1:5" ht="31.2">
      <c r="A591" s="289" t="s">
        <v>344</v>
      </c>
      <c r="B591" s="280" t="s">
        <v>607</v>
      </c>
      <c r="C591" s="281" t="s">
        <v>177</v>
      </c>
      <c r="D591" s="290">
        <v>106</v>
      </c>
      <c r="E591" s="282">
        <v>0.1</v>
      </c>
    </row>
    <row r="592" spans="1:5" ht="31.2">
      <c r="A592" s="289" t="s">
        <v>608</v>
      </c>
      <c r="B592" s="280" t="s">
        <v>609</v>
      </c>
      <c r="C592" s="281" t="s">
        <v>159</v>
      </c>
      <c r="D592" s="290">
        <v>0</v>
      </c>
      <c r="E592" s="282">
        <v>580.9</v>
      </c>
    </row>
    <row r="593" spans="1:5">
      <c r="A593" s="289" t="s">
        <v>284</v>
      </c>
      <c r="B593" s="280" t="s">
        <v>610</v>
      </c>
      <c r="C593" s="281" t="s">
        <v>159</v>
      </c>
      <c r="D593" s="290">
        <v>0</v>
      </c>
      <c r="E593" s="282">
        <v>580.9</v>
      </c>
    </row>
    <row r="594" spans="1:5" ht="62.4">
      <c r="A594" s="289" t="s">
        <v>180</v>
      </c>
      <c r="B594" s="280" t="s">
        <v>610</v>
      </c>
      <c r="C594" s="281" t="s">
        <v>181</v>
      </c>
      <c r="D594" s="290">
        <v>0</v>
      </c>
      <c r="E594" s="282">
        <v>578</v>
      </c>
    </row>
    <row r="595" spans="1:5" ht="31.2">
      <c r="A595" s="289" t="s">
        <v>344</v>
      </c>
      <c r="B595" s="280" t="s">
        <v>610</v>
      </c>
      <c r="C595" s="281" t="s">
        <v>181</v>
      </c>
      <c r="D595" s="290">
        <v>106</v>
      </c>
      <c r="E595" s="282">
        <v>578</v>
      </c>
    </row>
    <row r="596" spans="1:5" ht="31.2">
      <c r="A596" s="289" t="s">
        <v>166</v>
      </c>
      <c r="B596" s="280" t="s">
        <v>610</v>
      </c>
      <c r="C596" s="281" t="s">
        <v>167</v>
      </c>
      <c r="D596" s="290">
        <v>0</v>
      </c>
      <c r="E596" s="282">
        <v>2.9</v>
      </c>
    </row>
    <row r="597" spans="1:5" ht="31.2">
      <c r="A597" s="289" t="s">
        <v>344</v>
      </c>
      <c r="B597" s="280" t="s">
        <v>610</v>
      </c>
      <c r="C597" s="281" t="s">
        <v>167</v>
      </c>
      <c r="D597" s="290">
        <v>106</v>
      </c>
      <c r="E597" s="282">
        <v>2.9</v>
      </c>
    </row>
    <row r="598" spans="1:5">
      <c r="A598" s="289" t="s">
        <v>611</v>
      </c>
      <c r="B598" s="280" t="s">
        <v>612</v>
      </c>
      <c r="C598" s="281" t="s">
        <v>159</v>
      </c>
      <c r="D598" s="290">
        <v>0</v>
      </c>
      <c r="E598" s="282">
        <v>3200</v>
      </c>
    </row>
    <row r="599" spans="1:5" ht="31.2">
      <c r="A599" s="289" t="s">
        <v>613</v>
      </c>
      <c r="B599" s="280" t="s">
        <v>614</v>
      </c>
      <c r="C599" s="281" t="s">
        <v>159</v>
      </c>
      <c r="D599" s="290">
        <v>0</v>
      </c>
      <c r="E599" s="282">
        <v>3200</v>
      </c>
    </row>
    <row r="600" spans="1:5" ht="31.2">
      <c r="A600" s="289" t="s">
        <v>613</v>
      </c>
      <c r="B600" s="280" t="s">
        <v>614</v>
      </c>
      <c r="C600" s="281" t="s">
        <v>159</v>
      </c>
      <c r="D600" s="290">
        <v>0</v>
      </c>
      <c r="E600" s="282">
        <v>3200</v>
      </c>
    </row>
    <row r="601" spans="1:5">
      <c r="A601" s="289" t="s">
        <v>176</v>
      </c>
      <c r="B601" s="280" t="s">
        <v>614</v>
      </c>
      <c r="C601" s="281" t="s">
        <v>177</v>
      </c>
      <c r="D601" s="290">
        <v>0</v>
      </c>
      <c r="E601" s="282">
        <v>3200</v>
      </c>
    </row>
    <row r="602" spans="1:5">
      <c r="A602" s="289" t="s">
        <v>615</v>
      </c>
      <c r="B602" s="280" t="s">
        <v>614</v>
      </c>
      <c r="C602" s="281" t="s">
        <v>177</v>
      </c>
      <c r="D602" s="290">
        <v>107</v>
      </c>
      <c r="E602" s="282">
        <v>3200</v>
      </c>
    </row>
    <row r="603" spans="1:5">
      <c r="A603" s="289" t="s">
        <v>616</v>
      </c>
      <c r="B603" s="280" t="s">
        <v>617</v>
      </c>
      <c r="C603" s="281" t="s">
        <v>159</v>
      </c>
      <c r="D603" s="290">
        <v>0</v>
      </c>
      <c r="E603" s="282">
        <v>300</v>
      </c>
    </row>
    <row r="604" spans="1:5" ht="31.2">
      <c r="A604" s="289" t="s">
        <v>618</v>
      </c>
      <c r="B604" s="280" t="s">
        <v>619</v>
      </c>
      <c r="C604" s="281" t="s">
        <v>159</v>
      </c>
      <c r="D604" s="290">
        <v>0</v>
      </c>
      <c r="E604" s="282">
        <v>300</v>
      </c>
    </row>
    <row r="605" spans="1:5">
      <c r="A605" s="289" t="s">
        <v>176</v>
      </c>
      <c r="B605" s="280" t="s">
        <v>619</v>
      </c>
      <c r="C605" s="281" t="s">
        <v>177</v>
      </c>
      <c r="D605" s="290">
        <v>0</v>
      </c>
      <c r="E605" s="282">
        <v>300</v>
      </c>
    </row>
    <row r="606" spans="1:5">
      <c r="A606" s="289" t="s">
        <v>620</v>
      </c>
      <c r="B606" s="280" t="s">
        <v>619</v>
      </c>
      <c r="C606" s="281" t="s">
        <v>177</v>
      </c>
      <c r="D606" s="290">
        <v>111</v>
      </c>
      <c r="E606" s="282">
        <v>300</v>
      </c>
    </row>
    <row r="607" spans="1:5" ht="31.2">
      <c r="A607" s="289" t="s">
        <v>621</v>
      </c>
      <c r="B607" s="280" t="s">
        <v>622</v>
      </c>
      <c r="C607" s="281" t="s">
        <v>159</v>
      </c>
      <c r="D607" s="290">
        <v>0</v>
      </c>
      <c r="E607" s="282">
        <v>36</v>
      </c>
    </row>
    <row r="608" spans="1:5" ht="46.8">
      <c r="A608" s="289" t="s">
        <v>623</v>
      </c>
      <c r="B608" s="280" t="s">
        <v>624</v>
      </c>
      <c r="C608" s="281" t="s">
        <v>159</v>
      </c>
      <c r="D608" s="290">
        <v>0</v>
      </c>
      <c r="E608" s="282">
        <v>36</v>
      </c>
    </row>
    <row r="609" spans="1:5" ht="31.2">
      <c r="A609" s="289" t="s">
        <v>166</v>
      </c>
      <c r="B609" s="280" t="s">
        <v>624</v>
      </c>
      <c r="C609" s="281" t="s">
        <v>167</v>
      </c>
      <c r="D609" s="290">
        <v>0</v>
      </c>
      <c r="E609" s="282">
        <v>36</v>
      </c>
    </row>
    <row r="610" spans="1:5">
      <c r="A610" s="289" t="s">
        <v>625</v>
      </c>
      <c r="B610" s="280" t="s">
        <v>624</v>
      </c>
      <c r="C610" s="281" t="s">
        <v>167</v>
      </c>
      <c r="D610" s="290">
        <v>204</v>
      </c>
      <c r="E610" s="282">
        <v>36</v>
      </c>
    </row>
    <row r="611" spans="1:5" ht="31.2">
      <c r="A611" s="289" t="s">
        <v>626</v>
      </c>
      <c r="B611" s="280" t="s">
        <v>627</v>
      </c>
      <c r="C611" s="281" t="s">
        <v>159</v>
      </c>
      <c r="D611" s="290">
        <v>0</v>
      </c>
      <c r="E611" s="282">
        <v>3790.3</v>
      </c>
    </row>
    <row r="612" spans="1:5" ht="31.2">
      <c r="A612" s="289" t="s">
        <v>628</v>
      </c>
      <c r="B612" s="280" t="s">
        <v>629</v>
      </c>
      <c r="C612" s="281" t="s">
        <v>159</v>
      </c>
      <c r="D612" s="290">
        <v>0</v>
      </c>
      <c r="E612" s="282">
        <v>3790.3</v>
      </c>
    </row>
    <row r="613" spans="1:5" ht="62.4">
      <c r="A613" s="289" t="s">
        <v>630</v>
      </c>
      <c r="B613" s="280" t="s">
        <v>631</v>
      </c>
      <c r="C613" s="281" t="s">
        <v>159</v>
      </c>
      <c r="D613" s="290">
        <v>0</v>
      </c>
      <c r="E613" s="282">
        <v>3790.3</v>
      </c>
    </row>
    <row r="614" spans="1:5">
      <c r="A614" s="289" t="s">
        <v>176</v>
      </c>
      <c r="B614" s="280" t="s">
        <v>631</v>
      </c>
      <c r="C614" s="281" t="s">
        <v>177</v>
      </c>
      <c r="D614" s="290">
        <v>0</v>
      </c>
      <c r="E614" s="282">
        <v>3790.3</v>
      </c>
    </row>
    <row r="615" spans="1:5">
      <c r="A615" s="289" t="s">
        <v>301</v>
      </c>
      <c r="B615" s="280" t="s">
        <v>631</v>
      </c>
      <c r="C615" s="281" t="s">
        <v>177</v>
      </c>
      <c r="D615" s="290">
        <v>113</v>
      </c>
      <c r="E615" s="282">
        <v>3790.3</v>
      </c>
    </row>
    <row r="616" spans="1:5">
      <c r="A616" s="325" t="s">
        <v>632</v>
      </c>
      <c r="B616" s="325"/>
      <c r="C616" s="325"/>
      <c r="D616" s="325"/>
      <c r="E616" s="275">
        <v>1119871.3999999999</v>
      </c>
    </row>
    <row r="617" spans="1:5" ht="25.5" customHeight="1">
      <c r="A617" s="283"/>
      <c r="B617" s="284"/>
      <c r="C617" s="284"/>
      <c r="D617" s="284"/>
      <c r="E617" s="291"/>
    </row>
    <row r="618" spans="1:5">
      <c r="A618" s="285"/>
      <c r="B618" s="266"/>
      <c r="C618" s="266"/>
      <c r="D618" s="266"/>
      <c r="E618" s="267"/>
    </row>
    <row r="619" spans="1:5">
      <c r="A619" s="268" t="s">
        <v>2</v>
      </c>
      <c r="D619" s="320" t="s">
        <v>0</v>
      </c>
      <c r="E619" s="320"/>
    </row>
  </sheetData>
  <autoFilter ref="A18:U616"/>
  <mergeCells count="6">
    <mergeCell ref="D619:E619"/>
    <mergeCell ref="A14:E14"/>
    <mergeCell ref="A16:A17"/>
    <mergeCell ref="B16:D16"/>
    <mergeCell ref="E16:E17"/>
    <mergeCell ref="A616:D616"/>
  </mergeCells>
  <pageMargins left="0.78740157480314965" right="0.39370078740157483" top="0.78740157480314965" bottom="0.39370078740157483" header="0.31496062992125984" footer="0"/>
  <pageSetup paperSize="9" scale="79" fitToHeight="0" orientation="portrait" r:id="rId1"/>
  <headerFooter differentFirst="1" alignWithMargins="0">
    <oddHeader>&amp;C&amp;P</oddHeader>
  </headerFooter>
  <rowBreaks count="1" manualBreakCount="1">
    <brk id="10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8:F562"/>
  <sheetViews>
    <sheetView showGridLines="0" workbookViewId="0">
      <selection activeCell="I15" sqref="I15"/>
    </sheetView>
  </sheetViews>
  <sheetFormatPr defaultColWidth="9.109375" defaultRowHeight="15.6"/>
  <cols>
    <col min="1" max="1" width="66.5546875" style="133" customWidth="1"/>
    <col min="2" max="2" width="13.5546875" style="158" customWidth="1"/>
    <col min="3" max="3" width="7.44140625" style="158" customWidth="1"/>
    <col min="4" max="4" width="10.109375" style="158" customWidth="1"/>
    <col min="5" max="5" width="10.5546875" style="133" customWidth="1"/>
    <col min="6" max="6" width="11.88671875" style="133" customWidth="1"/>
    <col min="7" max="240" width="9.109375" style="133" customWidth="1"/>
    <col min="241" max="16384" width="9.109375" style="133"/>
  </cols>
  <sheetData>
    <row r="8" spans="1:6" s="159" customFormat="1" ht="13.8">
      <c r="B8" s="160"/>
      <c r="C8" s="160"/>
      <c r="D8" s="160"/>
    </row>
    <row r="9" spans="1:6" s="159" customFormat="1" ht="13.8">
      <c r="B9" s="160"/>
      <c r="C9" s="160"/>
      <c r="D9" s="160"/>
    </row>
    <row r="10" spans="1:6" s="159" customFormat="1" ht="13.8">
      <c r="B10" s="160"/>
      <c r="C10" s="160"/>
      <c r="D10" s="160"/>
    </row>
    <row r="11" spans="1:6" s="159" customFormat="1" ht="13.8">
      <c r="B11" s="160"/>
      <c r="C11" s="160"/>
      <c r="D11" s="160"/>
    </row>
    <row r="12" spans="1:6" s="159" customFormat="1" ht="13.8">
      <c r="B12" s="160"/>
      <c r="C12" s="160"/>
      <c r="D12" s="160"/>
    </row>
    <row r="13" spans="1:6" s="159" customFormat="1" ht="13.8">
      <c r="B13" s="160"/>
      <c r="C13" s="160"/>
      <c r="D13" s="160"/>
    </row>
    <row r="14" spans="1:6" s="159" customFormat="1" ht="13.8">
      <c r="B14" s="160"/>
      <c r="C14" s="160"/>
      <c r="D14" s="160"/>
    </row>
    <row r="15" spans="1:6" s="159" customFormat="1" ht="76.5" customHeight="1">
      <c r="A15" s="321" t="s">
        <v>633</v>
      </c>
      <c r="B15" s="321"/>
      <c r="C15" s="321"/>
      <c r="D15" s="321"/>
      <c r="E15" s="321"/>
      <c r="F15" s="321"/>
    </row>
    <row r="16" spans="1:6" ht="16.5" customHeight="1">
      <c r="A16" s="135"/>
      <c r="B16" s="136"/>
      <c r="C16" s="136"/>
      <c r="D16" s="136"/>
      <c r="E16" s="137"/>
      <c r="F16" s="137"/>
    </row>
    <row r="17" spans="1:6">
      <c r="A17" s="324" t="s">
        <v>151</v>
      </c>
      <c r="B17" s="323" t="s">
        <v>152</v>
      </c>
      <c r="C17" s="323"/>
      <c r="D17" s="323"/>
      <c r="E17" s="324" t="s">
        <v>153</v>
      </c>
      <c r="F17" s="324"/>
    </row>
    <row r="18" spans="1:6" ht="31.5" customHeight="1">
      <c r="A18" s="324"/>
      <c r="B18" s="138" t="s">
        <v>154</v>
      </c>
      <c r="C18" s="138" t="s">
        <v>155</v>
      </c>
      <c r="D18" s="139" t="s">
        <v>156</v>
      </c>
      <c r="E18" s="138">
        <v>2020</v>
      </c>
      <c r="F18" s="139">
        <v>2021</v>
      </c>
    </row>
    <row r="19" spans="1:6">
      <c r="A19" s="161">
        <v>1</v>
      </c>
      <c r="B19" s="161">
        <v>2</v>
      </c>
      <c r="C19" s="161">
        <v>3</v>
      </c>
      <c r="D19" s="161">
        <v>4</v>
      </c>
      <c r="E19" s="161">
        <v>5</v>
      </c>
      <c r="F19" s="161">
        <v>6</v>
      </c>
    </row>
    <row r="20" spans="1:6" s="146" customFormat="1" ht="31.2">
      <c r="A20" s="141" t="s">
        <v>157</v>
      </c>
      <c r="B20" s="142" t="s">
        <v>158</v>
      </c>
      <c r="C20" s="143" t="s">
        <v>159</v>
      </c>
      <c r="D20" s="144">
        <v>0</v>
      </c>
      <c r="E20" s="145">
        <v>724898.2</v>
      </c>
      <c r="F20" s="145">
        <v>696792.8</v>
      </c>
    </row>
    <row r="21" spans="1:6" ht="31.2">
      <c r="A21" s="147" t="s">
        <v>160</v>
      </c>
      <c r="B21" s="148" t="s">
        <v>161</v>
      </c>
      <c r="C21" s="149" t="s">
        <v>159</v>
      </c>
      <c r="D21" s="150">
        <v>0</v>
      </c>
      <c r="E21" s="151">
        <v>716243.4</v>
      </c>
      <c r="F21" s="151">
        <v>688642.4</v>
      </c>
    </row>
    <row r="22" spans="1:6" ht="31.2">
      <c r="A22" s="147" t="s">
        <v>162</v>
      </c>
      <c r="B22" s="148" t="s">
        <v>163</v>
      </c>
      <c r="C22" s="149" t="s">
        <v>159</v>
      </c>
      <c r="D22" s="150">
        <v>0</v>
      </c>
      <c r="E22" s="151">
        <v>211471.2</v>
      </c>
      <c r="F22" s="151">
        <v>211936.8</v>
      </c>
    </row>
    <row r="23" spans="1:6" ht="31.2">
      <c r="A23" s="147" t="s">
        <v>164</v>
      </c>
      <c r="B23" s="148" t="s">
        <v>165</v>
      </c>
      <c r="C23" s="149" t="s">
        <v>159</v>
      </c>
      <c r="D23" s="150">
        <v>0</v>
      </c>
      <c r="E23" s="151">
        <v>1150</v>
      </c>
      <c r="F23" s="151">
        <v>1150</v>
      </c>
    </row>
    <row r="24" spans="1:6" ht="31.2">
      <c r="A24" s="147" t="s">
        <v>166</v>
      </c>
      <c r="B24" s="148" t="s">
        <v>165</v>
      </c>
      <c r="C24" s="149" t="s">
        <v>167</v>
      </c>
      <c r="D24" s="150">
        <v>0</v>
      </c>
      <c r="E24" s="151">
        <v>1150</v>
      </c>
      <c r="F24" s="151">
        <v>1150</v>
      </c>
    </row>
    <row r="25" spans="1:6">
      <c r="A25" s="147" t="s">
        <v>168</v>
      </c>
      <c r="B25" s="148" t="s">
        <v>165</v>
      </c>
      <c r="C25" s="149" t="s">
        <v>167</v>
      </c>
      <c r="D25" s="150">
        <v>701</v>
      </c>
      <c r="E25" s="151">
        <v>1150</v>
      </c>
      <c r="F25" s="151">
        <v>1150</v>
      </c>
    </row>
    <row r="26" spans="1:6">
      <c r="A26" s="147" t="s">
        <v>190</v>
      </c>
      <c r="B26" s="148" t="s">
        <v>634</v>
      </c>
      <c r="C26" s="149" t="s">
        <v>159</v>
      </c>
      <c r="D26" s="150">
        <v>0</v>
      </c>
      <c r="E26" s="151">
        <v>1000</v>
      </c>
      <c r="F26" s="151">
        <v>2300</v>
      </c>
    </row>
    <row r="27" spans="1:6" ht="31.2">
      <c r="A27" s="147" t="s">
        <v>166</v>
      </c>
      <c r="B27" s="148" t="s">
        <v>634</v>
      </c>
      <c r="C27" s="149" t="s">
        <v>167</v>
      </c>
      <c r="D27" s="150">
        <v>0</v>
      </c>
      <c r="E27" s="151">
        <v>1000</v>
      </c>
      <c r="F27" s="151">
        <v>2300</v>
      </c>
    </row>
    <row r="28" spans="1:6">
      <c r="A28" s="147" t="s">
        <v>168</v>
      </c>
      <c r="B28" s="148" t="s">
        <v>634</v>
      </c>
      <c r="C28" s="149" t="s">
        <v>167</v>
      </c>
      <c r="D28" s="150">
        <v>701</v>
      </c>
      <c r="E28" s="151">
        <v>1000</v>
      </c>
      <c r="F28" s="151">
        <v>2300</v>
      </c>
    </row>
    <row r="29" spans="1:6">
      <c r="A29" s="147" t="s">
        <v>169</v>
      </c>
      <c r="B29" s="148" t="s">
        <v>170</v>
      </c>
      <c r="C29" s="149" t="s">
        <v>159</v>
      </c>
      <c r="D29" s="150">
        <v>0</v>
      </c>
      <c r="E29" s="151">
        <v>91</v>
      </c>
      <c r="F29" s="151">
        <v>91</v>
      </c>
    </row>
    <row r="30" spans="1:6" ht="31.2">
      <c r="A30" s="147" t="s">
        <v>166</v>
      </c>
      <c r="B30" s="148" t="s">
        <v>170</v>
      </c>
      <c r="C30" s="149" t="s">
        <v>167</v>
      </c>
      <c r="D30" s="150">
        <v>0</v>
      </c>
      <c r="E30" s="151">
        <v>91</v>
      </c>
      <c r="F30" s="151">
        <v>91</v>
      </c>
    </row>
    <row r="31" spans="1:6">
      <c r="A31" s="147" t="s">
        <v>168</v>
      </c>
      <c r="B31" s="148" t="s">
        <v>170</v>
      </c>
      <c r="C31" s="149" t="s">
        <v>167</v>
      </c>
      <c r="D31" s="150">
        <v>701</v>
      </c>
      <c r="E31" s="151">
        <v>91</v>
      </c>
      <c r="F31" s="151">
        <v>91</v>
      </c>
    </row>
    <row r="32" spans="1:6" ht="19.5" customHeight="1">
      <c r="A32" s="147" t="s">
        <v>171</v>
      </c>
      <c r="B32" s="148" t="s">
        <v>172</v>
      </c>
      <c r="C32" s="149" t="s">
        <v>159</v>
      </c>
      <c r="D32" s="150">
        <v>0</v>
      </c>
      <c r="E32" s="151">
        <v>153.69999999999999</v>
      </c>
      <c r="F32" s="151">
        <v>153.69999999999999</v>
      </c>
    </row>
    <row r="33" spans="1:6" ht="31.2">
      <c r="A33" s="147" t="s">
        <v>166</v>
      </c>
      <c r="B33" s="148" t="s">
        <v>172</v>
      </c>
      <c r="C33" s="149" t="s">
        <v>167</v>
      </c>
      <c r="D33" s="150">
        <v>0</v>
      </c>
      <c r="E33" s="151">
        <v>153.69999999999999</v>
      </c>
      <c r="F33" s="151">
        <v>153.69999999999999</v>
      </c>
    </row>
    <row r="34" spans="1:6" ht="31.2">
      <c r="A34" s="147" t="s">
        <v>173</v>
      </c>
      <c r="B34" s="148" t="s">
        <v>172</v>
      </c>
      <c r="C34" s="149" t="s">
        <v>167</v>
      </c>
      <c r="D34" s="150">
        <v>705</v>
      </c>
      <c r="E34" s="151">
        <v>153.69999999999999</v>
      </c>
      <c r="F34" s="151">
        <v>153.69999999999999</v>
      </c>
    </row>
    <row r="35" spans="1:6">
      <c r="A35" s="147" t="s">
        <v>174</v>
      </c>
      <c r="B35" s="148" t="s">
        <v>175</v>
      </c>
      <c r="C35" s="149" t="s">
        <v>159</v>
      </c>
      <c r="D35" s="150">
        <v>0</v>
      </c>
      <c r="E35" s="151">
        <v>34277.300000000003</v>
      </c>
      <c r="F35" s="151">
        <v>33439.4</v>
      </c>
    </row>
    <row r="36" spans="1:6" ht="31.2">
      <c r="A36" s="147" t="s">
        <v>166</v>
      </c>
      <c r="B36" s="148" t="s">
        <v>175</v>
      </c>
      <c r="C36" s="149" t="s">
        <v>167</v>
      </c>
      <c r="D36" s="150">
        <v>0</v>
      </c>
      <c r="E36" s="151">
        <v>33614.699999999997</v>
      </c>
      <c r="F36" s="151">
        <v>32776.800000000003</v>
      </c>
    </row>
    <row r="37" spans="1:6">
      <c r="A37" s="147" t="s">
        <v>168</v>
      </c>
      <c r="B37" s="148" t="s">
        <v>175</v>
      </c>
      <c r="C37" s="149" t="s">
        <v>167</v>
      </c>
      <c r="D37" s="150">
        <v>701</v>
      </c>
      <c r="E37" s="151">
        <v>33614.699999999997</v>
      </c>
      <c r="F37" s="151">
        <v>32776.800000000003</v>
      </c>
    </row>
    <row r="38" spans="1:6">
      <c r="A38" s="147" t="s">
        <v>176</v>
      </c>
      <c r="B38" s="148" t="s">
        <v>175</v>
      </c>
      <c r="C38" s="149" t="s">
        <v>177</v>
      </c>
      <c r="D38" s="150">
        <v>0</v>
      </c>
      <c r="E38" s="151">
        <v>662.6</v>
      </c>
      <c r="F38" s="151">
        <v>662.6</v>
      </c>
    </row>
    <row r="39" spans="1:6">
      <c r="A39" s="147" t="s">
        <v>168</v>
      </c>
      <c r="B39" s="148" t="s">
        <v>175</v>
      </c>
      <c r="C39" s="149" t="s">
        <v>177</v>
      </c>
      <c r="D39" s="150">
        <v>701</v>
      </c>
      <c r="E39" s="151">
        <v>662.6</v>
      </c>
      <c r="F39" s="151">
        <v>662.6</v>
      </c>
    </row>
    <row r="40" spans="1:6" ht="62.4">
      <c r="A40" s="147" t="s">
        <v>178</v>
      </c>
      <c r="B40" s="148" t="s">
        <v>179</v>
      </c>
      <c r="C40" s="149" t="s">
        <v>159</v>
      </c>
      <c r="D40" s="150">
        <v>0</v>
      </c>
      <c r="E40" s="151">
        <v>174766.7</v>
      </c>
      <c r="F40" s="151">
        <v>174766.7</v>
      </c>
    </row>
    <row r="41" spans="1:6" ht="62.4">
      <c r="A41" s="147" t="s">
        <v>180</v>
      </c>
      <c r="B41" s="148" t="s">
        <v>179</v>
      </c>
      <c r="C41" s="149" t="s">
        <v>181</v>
      </c>
      <c r="D41" s="150">
        <v>0</v>
      </c>
      <c r="E41" s="151">
        <v>173418.7</v>
      </c>
      <c r="F41" s="151">
        <v>173418.7</v>
      </c>
    </row>
    <row r="42" spans="1:6">
      <c r="A42" s="147" t="s">
        <v>168</v>
      </c>
      <c r="B42" s="148" t="s">
        <v>179</v>
      </c>
      <c r="C42" s="149" t="s">
        <v>181</v>
      </c>
      <c r="D42" s="150">
        <v>701</v>
      </c>
      <c r="E42" s="151">
        <v>173418.7</v>
      </c>
      <c r="F42" s="151">
        <v>173418.7</v>
      </c>
    </row>
    <row r="43" spans="1:6" ht="31.2">
      <c r="A43" s="147" t="s">
        <v>166</v>
      </c>
      <c r="B43" s="148" t="s">
        <v>179</v>
      </c>
      <c r="C43" s="149" t="s">
        <v>167</v>
      </c>
      <c r="D43" s="150">
        <v>0</v>
      </c>
      <c r="E43" s="151">
        <v>1348</v>
      </c>
      <c r="F43" s="151">
        <v>1348</v>
      </c>
    </row>
    <row r="44" spans="1:6">
      <c r="A44" s="147" t="s">
        <v>168</v>
      </c>
      <c r="B44" s="148" t="s">
        <v>179</v>
      </c>
      <c r="C44" s="149" t="s">
        <v>167</v>
      </c>
      <c r="D44" s="150">
        <v>701</v>
      </c>
      <c r="E44" s="151">
        <v>1348</v>
      </c>
      <c r="F44" s="151">
        <v>1348</v>
      </c>
    </row>
    <row r="45" spans="1:6" ht="62.4">
      <c r="A45" s="147" t="s">
        <v>182</v>
      </c>
      <c r="B45" s="148" t="s">
        <v>183</v>
      </c>
      <c r="C45" s="149" t="s">
        <v>159</v>
      </c>
      <c r="D45" s="150">
        <v>0</v>
      </c>
      <c r="E45" s="151">
        <v>32.5</v>
      </c>
      <c r="F45" s="151">
        <v>36</v>
      </c>
    </row>
    <row r="46" spans="1:6" ht="31.2">
      <c r="A46" s="147" t="s">
        <v>166</v>
      </c>
      <c r="B46" s="148" t="s">
        <v>183</v>
      </c>
      <c r="C46" s="149" t="s">
        <v>167</v>
      </c>
      <c r="D46" s="150">
        <v>0</v>
      </c>
      <c r="E46" s="151">
        <v>32.5</v>
      </c>
      <c r="F46" s="151">
        <v>36</v>
      </c>
    </row>
    <row r="47" spans="1:6">
      <c r="A47" s="147" t="s">
        <v>168</v>
      </c>
      <c r="B47" s="148" t="s">
        <v>183</v>
      </c>
      <c r="C47" s="149" t="s">
        <v>167</v>
      </c>
      <c r="D47" s="150">
        <v>701</v>
      </c>
      <c r="E47" s="151">
        <v>32.5</v>
      </c>
      <c r="F47" s="151">
        <v>36</v>
      </c>
    </row>
    <row r="48" spans="1:6" ht="31.2">
      <c r="A48" s="147" t="s">
        <v>186</v>
      </c>
      <c r="B48" s="148" t="s">
        <v>187</v>
      </c>
      <c r="C48" s="149" t="s">
        <v>159</v>
      </c>
      <c r="D48" s="150">
        <v>0</v>
      </c>
      <c r="E48" s="151">
        <v>478407.1</v>
      </c>
      <c r="F48" s="151">
        <v>452008.8</v>
      </c>
    </row>
    <row r="49" spans="1:6" ht="31.2">
      <c r="A49" s="147" t="s">
        <v>164</v>
      </c>
      <c r="B49" s="148" t="s">
        <v>188</v>
      </c>
      <c r="C49" s="149" t="s">
        <v>159</v>
      </c>
      <c r="D49" s="150">
        <v>0</v>
      </c>
      <c r="E49" s="151">
        <v>1316.5</v>
      </c>
      <c r="F49" s="151">
        <v>1316.5</v>
      </c>
    </row>
    <row r="50" spans="1:6" ht="31.2">
      <c r="A50" s="147" t="s">
        <v>166</v>
      </c>
      <c r="B50" s="148" t="s">
        <v>188</v>
      </c>
      <c r="C50" s="149" t="s">
        <v>167</v>
      </c>
      <c r="D50" s="150">
        <v>0</v>
      </c>
      <c r="E50" s="151">
        <v>1316.5</v>
      </c>
      <c r="F50" s="151">
        <v>1316.5</v>
      </c>
    </row>
    <row r="51" spans="1:6">
      <c r="A51" s="147" t="s">
        <v>189</v>
      </c>
      <c r="B51" s="148" t="s">
        <v>188</v>
      </c>
      <c r="C51" s="149" t="s">
        <v>167</v>
      </c>
      <c r="D51" s="150">
        <v>702</v>
      </c>
      <c r="E51" s="151">
        <v>1316.5</v>
      </c>
      <c r="F51" s="151">
        <v>1316.5</v>
      </c>
    </row>
    <row r="52" spans="1:6">
      <c r="A52" s="147" t="s">
        <v>190</v>
      </c>
      <c r="B52" s="148" t="s">
        <v>191</v>
      </c>
      <c r="C52" s="149" t="s">
        <v>159</v>
      </c>
      <c r="D52" s="150">
        <v>0</v>
      </c>
      <c r="E52" s="151">
        <v>2813</v>
      </c>
      <c r="F52" s="151">
        <v>1928</v>
      </c>
    </row>
    <row r="53" spans="1:6" ht="31.2">
      <c r="A53" s="147" t="s">
        <v>166</v>
      </c>
      <c r="B53" s="148" t="s">
        <v>191</v>
      </c>
      <c r="C53" s="149" t="s">
        <v>167</v>
      </c>
      <c r="D53" s="150">
        <v>0</v>
      </c>
      <c r="E53" s="151">
        <v>2813</v>
      </c>
      <c r="F53" s="151">
        <v>1928</v>
      </c>
    </row>
    <row r="54" spans="1:6">
      <c r="A54" s="147" t="s">
        <v>189</v>
      </c>
      <c r="B54" s="148" t="s">
        <v>191</v>
      </c>
      <c r="C54" s="149" t="s">
        <v>167</v>
      </c>
      <c r="D54" s="150">
        <v>702</v>
      </c>
      <c r="E54" s="151">
        <v>2813</v>
      </c>
      <c r="F54" s="151">
        <v>1928</v>
      </c>
    </row>
    <row r="55" spans="1:6">
      <c r="A55" s="147" t="s">
        <v>169</v>
      </c>
      <c r="B55" s="148" t="s">
        <v>192</v>
      </c>
      <c r="C55" s="149" t="s">
        <v>159</v>
      </c>
      <c r="D55" s="150">
        <v>0</v>
      </c>
      <c r="E55" s="151">
        <v>198.8</v>
      </c>
      <c r="F55" s="151">
        <v>198.8</v>
      </c>
    </row>
    <row r="56" spans="1:6" ht="31.2">
      <c r="A56" s="147" t="s">
        <v>166</v>
      </c>
      <c r="B56" s="148" t="s">
        <v>192</v>
      </c>
      <c r="C56" s="149" t="s">
        <v>167</v>
      </c>
      <c r="D56" s="150">
        <v>0</v>
      </c>
      <c r="E56" s="151">
        <v>198.8</v>
      </c>
      <c r="F56" s="151">
        <v>198.8</v>
      </c>
    </row>
    <row r="57" spans="1:6">
      <c r="A57" s="147" t="s">
        <v>189</v>
      </c>
      <c r="B57" s="148" t="s">
        <v>192</v>
      </c>
      <c r="C57" s="149" t="s">
        <v>167</v>
      </c>
      <c r="D57" s="150">
        <v>702</v>
      </c>
      <c r="E57" s="151">
        <v>198.8</v>
      </c>
      <c r="F57" s="151">
        <v>198.8</v>
      </c>
    </row>
    <row r="58" spans="1:6" ht="31.2">
      <c r="A58" s="147" t="s">
        <v>193</v>
      </c>
      <c r="B58" s="148" t="s">
        <v>194</v>
      </c>
      <c r="C58" s="149" t="s">
        <v>159</v>
      </c>
      <c r="D58" s="150">
        <v>0</v>
      </c>
      <c r="E58" s="151">
        <v>8053.2</v>
      </c>
      <c r="F58" s="151">
        <v>8445.7999999999993</v>
      </c>
    </row>
    <row r="59" spans="1:6" ht="31.2">
      <c r="A59" s="147" t="s">
        <v>166</v>
      </c>
      <c r="B59" s="148" t="s">
        <v>194</v>
      </c>
      <c r="C59" s="149" t="s">
        <v>167</v>
      </c>
      <c r="D59" s="150">
        <v>0</v>
      </c>
      <c r="E59" s="151">
        <v>8053.2</v>
      </c>
      <c r="F59" s="151">
        <v>8445.7999999999993</v>
      </c>
    </row>
    <row r="60" spans="1:6">
      <c r="A60" s="147" t="s">
        <v>189</v>
      </c>
      <c r="B60" s="148" t="s">
        <v>194</v>
      </c>
      <c r="C60" s="149" t="s">
        <v>167</v>
      </c>
      <c r="D60" s="150">
        <v>702</v>
      </c>
      <c r="E60" s="151">
        <v>8053.2</v>
      </c>
      <c r="F60" s="151">
        <v>8445.7999999999993</v>
      </c>
    </row>
    <row r="61" spans="1:6" ht="31.2">
      <c r="A61" s="147" t="s">
        <v>195</v>
      </c>
      <c r="B61" s="148" t="s">
        <v>196</v>
      </c>
      <c r="C61" s="149" t="s">
        <v>159</v>
      </c>
      <c r="D61" s="150">
        <v>0</v>
      </c>
      <c r="E61" s="151">
        <v>100</v>
      </c>
      <c r="F61" s="151">
        <v>100</v>
      </c>
    </row>
    <row r="62" spans="1:6" ht="62.4">
      <c r="A62" s="147" t="s">
        <v>180</v>
      </c>
      <c r="B62" s="148" t="s">
        <v>196</v>
      </c>
      <c r="C62" s="149" t="s">
        <v>181</v>
      </c>
      <c r="D62" s="150">
        <v>0</v>
      </c>
      <c r="E62" s="151">
        <v>100</v>
      </c>
      <c r="F62" s="151">
        <v>100</v>
      </c>
    </row>
    <row r="63" spans="1:6">
      <c r="A63" s="147" t="s">
        <v>189</v>
      </c>
      <c r="B63" s="148" t="s">
        <v>196</v>
      </c>
      <c r="C63" s="149" t="s">
        <v>181</v>
      </c>
      <c r="D63" s="150">
        <v>702</v>
      </c>
      <c r="E63" s="151">
        <v>100</v>
      </c>
      <c r="F63" s="151">
        <v>100</v>
      </c>
    </row>
    <row r="64" spans="1:6">
      <c r="A64" s="147" t="s">
        <v>197</v>
      </c>
      <c r="B64" s="148" t="s">
        <v>198</v>
      </c>
      <c r="C64" s="149" t="s">
        <v>159</v>
      </c>
      <c r="D64" s="150">
        <v>0</v>
      </c>
      <c r="E64" s="151">
        <v>15</v>
      </c>
      <c r="F64" s="151">
        <v>15</v>
      </c>
    </row>
    <row r="65" spans="1:6" ht="31.2">
      <c r="A65" s="147" t="s">
        <v>166</v>
      </c>
      <c r="B65" s="148" t="s">
        <v>198</v>
      </c>
      <c r="C65" s="149" t="s">
        <v>167</v>
      </c>
      <c r="D65" s="150">
        <v>0</v>
      </c>
      <c r="E65" s="151">
        <v>15</v>
      </c>
      <c r="F65" s="151">
        <v>15</v>
      </c>
    </row>
    <row r="66" spans="1:6">
      <c r="A66" s="147" t="s">
        <v>189</v>
      </c>
      <c r="B66" s="148" t="s">
        <v>198</v>
      </c>
      <c r="C66" s="149" t="s">
        <v>167</v>
      </c>
      <c r="D66" s="150">
        <v>702</v>
      </c>
      <c r="E66" s="151">
        <v>15</v>
      </c>
      <c r="F66" s="151">
        <v>15</v>
      </c>
    </row>
    <row r="67" spans="1:6">
      <c r="A67" s="147" t="s">
        <v>199</v>
      </c>
      <c r="B67" s="148" t="s">
        <v>200</v>
      </c>
      <c r="C67" s="149" t="s">
        <v>159</v>
      </c>
      <c r="D67" s="150">
        <v>0</v>
      </c>
      <c r="E67" s="151">
        <v>199.5</v>
      </c>
      <c r="F67" s="151">
        <v>199.5</v>
      </c>
    </row>
    <row r="68" spans="1:6" ht="31.2">
      <c r="A68" s="147" t="s">
        <v>166</v>
      </c>
      <c r="B68" s="148" t="s">
        <v>200</v>
      </c>
      <c r="C68" s="149" t="s">
        <v>167</v>
      </c>
      <c r="D68" s="150">
        <v>0</v>
      </c>
      <c r="E68" s="151">
        <v>199.5</v>
      </c>
      <c r="F68" s="151">
        <v>199.5</v>
      </c>
    </row>
    <row r="69" spans="1:6">
      <c r="A69" s="147" t="s">
        <v>189</v>
      </c>
      <c r="B69" s="148" t="s">
        <v>200</v>
      </c>
      <c r="C69" s="149" t="s">
        <v>167</v>
      </c>
      <c r="D69" s="150">
        <v>702</v>
      </c>
      <c r="E69" s="151">
        <v>199.5</v>
      </c>
      <c r="F69" s="151">
        <v>199.5</v>
      </c>
    </row>
    <row r="70" spans="1:6" ht="18.75" customHeight="1">
      <c r="A70" s="147" t="s">
        <v>171</v>
      </c>
      <c r="B70" s="148" t="s">
        <v>201</v>
      </c>
      <c r="C70" s="149" t="s">
        <v>159</v>
      </c>
      <c r="D70" s="150">
        <v>0</v>
      </c>
      <c r="E70" s="151">
        <v>121</v>
      </c>
      <c r="F70" s="151">
        <v>121</v>
      </c>
    </row>
    <row r="71" spans="1:6" ht="31.2">
      <c r="A71" s="147" t="s">
        <v>166</v>
      </c>
      <c r="B71" s="148" t="s">
        <v>201</v>
      </c>
      <c r="C71" s="149" t="s">
        <v>167</v>
      </c>
      <c r="D71" s="150">
        <v>0</v>
      </c>
      <c r="E71" s="151">
        <v>121</v>
      </c>
      <c r="F71" s="151">
        <v>121</v>
      </c>
    </row>
    <row r="72" spans="1:6" ht="31.2">
      <c r="A72" s="147" t="s">
        <v>173</v>
      </c>
      <c r="B72" s="148" t="s">
        <v>201</v>
      </c>
      <c r="C72" s="149" t="s">
        <v>167</v>
      </c>
      <c r="D72" s="150">
        <v>705</v>
      </c>
      <c r="E72" s="151">
        <v>121</v>
      </c>
      <c r="F72" s="151">
        <v>121</v>
      </c>
    </row>
    <row r="73" spans="1:6">
      <c r="A73" s="147" t="s">
        <v>174</v>
      </c>
      <c r="B73" s="148" t="s">
        <v>202</v>
      </c>
      <c r="C73" s="149" t="s">
        <v>159</v>
      </c>
      <c r="D73" s="150">
        <v>0</v>
      </c>
      <c r="E73" s="151">
        <v>28985</v>
      </c>
      <c r="F73" s="151">
        <v>30640.799999999999</v>
      </c>
    </row>
    <row r="74" spans="1:6" ht="31.2">
      <c r="A74" s="147" t="s">
        <v>166</v>
      </c>
      <c r="B74" s="148" t="s">
        <v>202</v>
      </c>
      <c r="C74" s="149" t="s">
        <v>167</v>
      </c>
      <c r="D74" s="150">
        <v>0</v>
      </c>
      <c r="E74" s="151">
        <v>26813.9</v>
      </c>
      <c r="F74" s="151">
        <v>28469.7</v>
      </c>
    </row>
    <row r="75" spans="1:6">
      <c r="A75" s="147" t="s">
        <v>189</v>
      </c>
      <c r="B75" s="148" t="s">
        <v>202</v>
      </c>
      <c r="C75" s="149" t="s">
        <v>167</v>
      </c>
      <c r="D75" s="150">
        <v>702</v>
      </c>
      <c r="E75" s="151">
        <v>26813.9</v>
      </c>
      <c r="F75" s="151">
        <v>28469.7</v>
      </c>
    </row>
    <row r="76" spans="1:6">
      <c r="A76" s="147" t="s">
        <v>176</v>
      </c>
      <c r="B76" s="148" t="s">
        <v>202</v>
      </c>
      <c r="C76" s="149" t="s">
        <v>177</v>
      </c>
      <c r="D76" s="150">
        <v>0</v>
      </c>
      <c r="E76" s="151">
        <v>2171.1</v>
      </c>
      <c r="F76" s="151">
        <v>2171.1</v>
      </c>
    </row>
    <row r="77" spans="1:6">
      <c r="A77" s="147" t="s">
        <v>189</v>
      </c>
      <c r="B77" s="148" t="s">
        <v>202</v>
      </c>
      <c r="C77" s="149" t="s">
        <v>177</v>
      </c>
      <c r="D77" s="150">
        <v>702</v>
      </c>
      <c r="E77" s="151">
        <v>2171.1</v>
      </c>
      <c r="F77" s="151">
        <v>2171.1</v>
      </c>
    </row>
    <row r="78" spans="1:6" ht="93.6">
      <c r="A78" s="147" t="s">
        <v>203</v>
      </c>
      <c r="B78" s="148" t="s">
        <v>204</v>
      </c>
      <c r="C78" s="149" t="s">
        <v>159</v>
      </c>
      <c r="D78" s="150">
        <v>0</v>
      </c>
      <c r="E78" s="151">
        <v>393986</v>
      </c>
      <c r="F78" s="151">
        <v>393986</v>
      </c>
    </row>
    <row r="79" spans="1:6" ht="62.4">
      <c r="A79" s="147" t="s">
        <v>180</v>
      </c>
      <c r="B79" s="148" t="s">
        <v>204</v>
      </c>
      <c r="C79" s="149" t="s">
        <v>181</v>
      </c>
      <c r="D79" s="150">
        <v>0</v>
      </c>
      <c r="E79" s="151">
        <v>385608</v>
      </c>
      <c r="F79" s="151">
        <v>385608</v>
      </c>
    </row>
    <row r="80" spans="1:6">
      <c r="A80" s="147" t="s">
        <v>189</v>
      </c>
      <c r="B80" s="148" t="s">
        <v>204</v>
      </c>
      <c r="C80" s="149" t="s">
        <v>181</v>
      </c>
      <c r="D80" s="150">
        <v>702</v>
      </c>
      <c r="E80" s="151">
        <v>385608</v>
      </c>
      <c r="F80" s="151">
        <v>385608</v>
      </c>
    </row>
    <row r="81" spans="1:6" ht="31.2">
      <c r="A81" s="147" t="s">
        <v>166</v>
      </c>
      <c r="B81" s="148" t="s">
        <v>204</v>
      </c>
      <c r="C81" s="149" t="s">
        <v>167</v>
      </c>
      <c r="D81" s="150">
        <v>0</v>
      </c>
      <c r="E81" s="151">
        <v>8378</v>
      </c>
      <c r="F81" s="151">
        <v>8378</v>
      </c>
    </row>
    <row r="82" spans="1:6">
      <c r="A82" s="147" t="s">
        <v>189</v>
      </c>
      <c r="B82" s="148" t="s">
        <v>204</v>
      </c>
      <c r="C82" s="149" t="s">
        <v>167</v>
      </c>
      <c r="D82" s="150">
        <v>702</v>
      </c>
      <c r="E82" s="151">
        <v>8378</v>
      </c>
      <c r="F82" s="151">
        <v>8378</v>
      </c>
    </row>
    <row r="83" spans="1:6" ht="46.8">
      <c r="A83" s="147" t="s">
        <v>205</v>
      </c>
      <c r="B83" s="148" t="s">
        <v>206</v>
      </c>
      <c r="C83" s="149" t="s">
        <v>159</v>
      </c>
      <c r="D83" s="150">
        <v>0</v>
      </c>
      <c r="E83" s="151">
        <v>14707.4</v>
      </c>
      <c r="F83" s="151">
        <v>14707.4</v>
      </c>
    </row>
    <row r="84" spans="1:6" ht="31.2">
      <c r="A84" s="147" t="s">
        <v>166</v>
      </c>
      <c r="B84" s="148" t="s">
        <v>206</v>
      </c>
      <c r="C84" s="149" t="s">
        <v>167</v>
      </c>
      <c r="D84" s="150">
        <v>0</v>
      </c>
      <c r="E84" s="151">
        <v>14707.4</v>
      </c>
      <c r="F84" s="151">
        <v>14707.4</v>
      </c>
    </row>
    <row r="85" spans="1:6">
      <c r="A85" s="147" t="s">
        <v>207</v>
      </c>
      <c r="B85" s="148" t="s">
        <v>206</v>
      </c>
      <c r="C85" s="149" t="s">
        <v>167</v>
      </c>
      <c r="D85" s="150">
        <v>1004</v>
      </c>
      <c r="E85" s="151">
        <v>14707.4</v>
      </c>
      <c r="F85" s="151">
        <v>14707.4</v>
      </c>
    </row>
    <row r="86" spans="1:6" ht="31.2">
      <c r="A86" s="147" t="s">
        <v>208</v>
      </c>
      <c r="B86" s="148" t="s">
        <v>209</v>
      </c>
      <c r="C86" s="149" t="s">
        <v>159</v>
      </c>
      <c r="D86" s="150">
        <v>0</v>
      </c>
      <c r="E86" s="151">
        <v>27865.200000000001</v>
      </c>
      <c r="F86" s="151">
        <v>0</v>
      </c>
    </row>
    <row r="87" spans="1:6" ht="31.2">
      <c r="A87" s="147" t="s">
        <v>166</v>
      </c>
      <c r="B87" s="148" t="s">
        <v>209</v>
      </c>
      <c r="C87" s="149" t="s">
        <v>167</v>
      </c>
      <c r="D87" s="150">
        <v>0</v>
      </c>
      <c r="E87" s="151">
        <v>27865.200000000001</v>
      </c>
      <c r="F87" s="151">
        <v>0</v>
      </c>
    </row>
    <row r="88" spans="1:6">
      <c r="A88" s="147" t="s">
        <v>189</v>
      </c>
      <c r="B88" s="148" t="s">
        <v>209</v>
      </c>
      <c r="C88" s="149" t="s">
        <v>167</v>
      </c>
      <c r="D88" s="150">
        <v>702</v>
      </c>
      <c r="E88" s="151">
        <v>27865.200000000001</v>
      </c>
      <c r="F88" s="151">
        <v>0</v>
      </c>
    </row>
    <row r="89" spans="1:6" ht="62.4">
      <c r="A89" s="147" t="s">
        <v>182</v>
      </c>
      <c r="B89" s="148" t="s">
        <v>210</v>
      </c>
      <c r="C89" s="149" t="s">
        <v>159</v>
      </c>
      <c r="D89" s="150">
        <v>0</v>
      </c>
      <c r="E89" s="151">
        <v>46.5</v>
      </c>
      <c r="F89" s="151">
        <v>50</v>
      </c>
    </row>
    <row r="90" spans="1:6" ht="31.2">
      <c r="A90" s="147" t="s">
        <v>166</v>
      </c>
      <c r="B90" s="148" t="s">
        <v>210</v>
      </c>
      <c r="C90" s="149" t="s">
        <v>167</v>
      </c>
      <c r="D90" s="150">
        <v>0</v>
      </c>
      <c r="E90" s="151">
        <v>46.5</v>
      </c>
      <c r="F90" s="151">
        <v>50</v>
      </c>
    </row>
    <row r="91" spans="1:6">
      <c r="A91" s="147" t="s">
        <v>189</v>
      </c>
      <c r="B91" s="148" t="s">
        <v>210</v>
      </c>
      <c r="C91" s="149" t="s">
        <v>167</v>
      </c>
      <c r="D91" s="150">
        <v>702</v>
      </c>
      <c r="E91" s="151">
        <v>46.5</v>
      </c>
      <c r="F91" s="151">
        <v>50</v>
      </c>
    </row>
    <row r="92" spans="1:6" ht="46.8">
      <c r="A92" s="147" t="s">
        <v>212</v>
      </c>
      <c r="B92" s="148" t="s">
        <v>213</v>
      </c>
      <c r="C92" s="149" t="s">
        <v>159</v>
      </c>
      <c r="D92" s="150">
        <v>0</v>
      </c>
      <c r="E92" s="151">
        <v>0</v>
      </c>
      <c r="F92" s="151">
        <v>300</v>
      </c>
    </row>
    <row r="93" spans="1:6" ht="31.2">
      <c r="A93" s="147" t="s">
        <v>166</v>
      </c>
      <c r="B93" s="148" t="s">
        <v>213</v>
      </c>
      <c r="C93" s="149" t="s">
        <v>167</v>
      </c>
      <c r="D93" s="150">
        <v>0</v>
      </c>
      <c r="E93" s="151">
        <v>0</v>
      </c>
      <c r="F93" s="151">
        <v>300</v>
      </c>
    </row>
    <row r="94" spans="1:6">
      <c r="A94" s="147" t="s">
        <v>189</v>
      </c>
      <c r="B94" s="148" t="s">
        <v>213</v>
      </c>
      <c r="C94" s="149" t="s">
        <v>167</v>
      </c>
      <c r="D94" s="150">
        <v>702</v>
      </c>
      <c r="E94" s="151">
        <v>0</v>
      </c>
      <c r="F94" s="151">
        <v>300</v>
      </c>
    </row>
    <row r="95" spans="1:6" ht="31.2">
      <c r="A95" s="147" t="s">
        <v>214</v>
      </c>
      <c r="B95" s="148" t="s">
        <v>215</v>
      </c>
      <c r="C95" s="149" t="s">
        <v>159</v>
      </c>
      <c r="D95" s="150">
        <v>0</v>
      </c>
      <c r="E95" s="151">
        <v>26365.1</v>
      </c>
      <c r="F95" s="151">
        <v>24696.799999999999</v>
      </c>
    </row>
    <row r="96" spans="1:6" ht="31.2">
      <c r="A96" s="147" t="s">
        <v>164</v>
      </c>
      <c r="B96" s="148" t="s">
        <v>216</v>
      </c>
      <c r="C96" s="149" t="s">
        <v>159</v>
      </c>
      <c r="D96" s="150">
        <v>0</v>
      </c>
      <c r="E96" s="151">
        <v>102</v>
      </c>
      <c r="F96" s="151">
        <v>102</v>
      </c>
    </row>
    <row r="97" spans="1:6" ht="31.2">
      <c r="A97" s="147" t="s">
        <v>166</v>
      </c>
      <c r="B97" s="148" t="s">
        <v>216</v>
      </c>
      <c r="C97" s="149" t="s">
        <v>167</v>
      </c>
      <c r="D97" s="150">
        <v>0</v>
      </c>
      <c r="E97" s="151">
        <v>102</v>
      </c>
      <c r="F97" s="151">
        <v>102</v>
      </c>
    </row>
    <row r="98" spans="1:6">
      <c r="A98" s="147" t="s">
        <v>217</v>
      </c>
      <c r="B98" s="148" t="s">
        <v>216</v>
      </c>
      <c r="C98" s="149" t="s">
        <v>167</v>
      </c>
      <c r="D98" s="150">
        <v>703</v>
      </c>
      <c r="E98" s="151">
        <v>102</v>
      </c>
      <c r="F98" s="151">
        <v>102</v>
      </c>
    </row>
    <row r="99" spans="1:6">
      <c r="A99" s="147" t="s">
        <v>169</v>
      </c>
      <c r="B99" s="148" t="s">
        <v>218</v>
      </c>
      <c r="C99" s="149" t="s">
        <v>159</v>
      </c>
      <c r="D99" s="150">
        <v>0</v>
      </c>
      <c r="E99" s="151">
        <v>15</v>
      </c>
      <c r="F99" s="151">
        <v>15</v>
      </c>
    </row>
    <row r="100" spans="1:6" ht="31.2">
      <c r="A100" s="147" t="s">
        <v>166</v>
      </c>
      <c r="B100" s="148" t="s">
        <v>218</v>
      </c>
      <c r="C100" s="149" t="s">
        <v>167</v>
      </c>
      <c r="D100" s="150">
        <v>0</v>
      </c>
      <c r="E100" s="151">
        <v>15</v>
      </c>
      <c r="F100" s="151">
        <v>15</v>
      </c>
    </row>
    <row r="101" spans="1:6">
      <c r="A101" s="147" t="s">
        <v>217</v>
      </c>
      <c r="B101" s="148" t="s">
        <v>218</v>
      </c>
      <c r="C101" s="149" t="s">
        <v>167</v>
      </c>
      <c r="D101" s="150">
        <v>703</v>
      </c>
      <c r="E101" s="151">
        <v>15</v>
      </c>
      <c r="F101" s="151">
        <v>15</v>
      </c>
    </row>
    <row r="102" spans="1:6">
      <c r="A102" s="147" t="s">
        <v>174</v>
      </c>
      <c r="B102" s="148" t="s">
        <v>219</v>
      </c>
      <c r="C102" s="149" t="s">
        <v>159</v>
      </c>
      <c r="D102" s="150">
        <v>0</v>
      </c>
      <c r="E102" s="151">
        <v>26248.1</v>
      </c>
      <c r="F102" s="151">
        <v>24579.8</v>
      </c>
    </row>
    <row r="103" spans="1:6" ht="62.4">
      <c r="A103" s="147" t="s">
        <v>180</v>
      </c>
      <c r="B103" s="148" t="s">
        <v>219</v>
      </c>
      <c r="C103" s="149" t="s">
        <v>181</v>
      </c>
      <c r="D103" s="150">
        <v>0</v>
      </c>
      <c r="E103" s="151">
        <v>22870.3</v>
      </c>
      <c r="F103" s="151">
        <v>21202</v>
      </c>
    </row>
    <row r="104" spans="1:6">
      <c r="A104" s="147" t="s">
        <v>217</v>
      </c>
      <c r="B104" s="148" t="s">
        <v>219</v>
      </c>
      <c r="C104" s="149" t="s">
        <v>181</v>
      </c>
      <c r="D104" s="150">
        <v>703</v>
      </c>
      <c r="E104" s="151">
        <v>22870.3</v>
      </c>
      <c r="F104" s="151">
        <v>21202</v>
      </c>
    </row>
    <row r="105" spans="1:6" ht="31.2">
      <c r="A105" s="147" t="s">
        <v>166</v>
      </c>
      <c r="B105" s="148" t="s">
        <v>219</v>
      </c>
      <c r="C105" s="149" t="s">
        <v>167</v>
      </c>
      <c r="D105" s="150">
        <v>0</v>
      </c>
      <c r="E105" s="151">
        <v>3031.4</v>
      </c>
      <c r="F105" s="151">
        <v>3031.4</v>
      </c>
    </row>
    <row r="106" spans="1:6">
      <c r="A106" s="147" t="s">
        <v>217</v>
      </c>
      <c r="B106" s="148" t="s">
        <v>219</v>
      </c>
      <c r="C106" s="149" t="s">
        <v>167</v>
      </c>
      <c r="D106" s="150">
        <v>703</v>
      </c>
      <c r="E106" s="151">
        <v>3031.4</v>
      </c>
      <c r="F106" s="151">
        <v>3031.4</v>
      </c>
    </row>
    <row r="107" spans="1:6">
      <c r="A107" s="147" t="s">
        <v>176</v>
      </c>
      <c r="B107" s="148" t="s">
        <v>219</v>
      </c>
      <c r="C107" s="149" t="s">
        <v>177</v>
      </c>
      <c r="D107" s="150">
        <v>0</v>
      </c>
      <c r="E107" s="151">
        <v>346.4</v>
      </c>
      <c r="F107" s="151">
        <v>346.4</v>
      </c>
    </row>
    <row r="108" spans="1:6">
      <c r="A108" s="147" t="s">
        <v>217</v>
      </c>
      <c r="B108" s="148" t="s">
        <v>219</v>
      </c>
      <c r="C108" s="149" t="s">
        <v>177</v>
      </c>
      <c r="D108" s="150">
        <v>703</v>
      </c>
      <c r="E108" s="151">
        <v>346.4</v>
      </c>
      <c r="F108" s="151">
        <v>346.4</v>
      </c>
    </row>
    <row r="109" spans="1:6" ht="46.8">
      <c r="A109" s="147" t="s">
        <v>221</v>
      </c>
      <c r="B109" s="148" t="s">
        <v>222</v>
      </c>
      <c r="C109" s="149" t="s">
        <v>159</v>
      </c>
      <c r="D109" s="150">
        <v>0</v>
      </c>
      <c r="E109" s="151">
        <v>8654.7999999999993</v>
      </c>
      <c r="F109" s="151">
        <v>8150.4</v>
      </c>
    </row>
    <row r="110" spans="1:6" ht="31.2">
      <c r="A110" s="147" t="s">
        <v>223</v>
      </c>
      <c r="B110" s="148" t="s">
        <v>224</v>
      </c>
      <c r="C110" s="149" t="s">
        <v>159</v>
      </c>
      <c r="D110" s="150">
        <v>0</v>
      </c>
      <c r="E110" s="151">
        <v>7369.4</v>
      </c>
      <c r="F110" s="151">
        <v>6865.1</v>
      </c>
    </row>
    <row r="111" spans="1:6" ht="31.2">
      <c r="A111" s="147" t="s">
        <v>225</v>
      </c>
      <c r="B111" s="148" t="s">
        <v>226</v>
      </c>
      <c r="C111" s="149" t="s">
        <v>159</v>
      </c>
      <c r="D111" s="150">
        <v>0</v>
      </c>
      <c r="E111" s="151">
        <v>1998</v>
      </c>
      <c r="F111" s="151">
        <v>1877.1</v>
      </c>
    </row>
    <row r="112" spans="1:6" ht="62.4">
      <c r="A112" s="147" t="s">
        <v>180</v>
      </c>
      <c r="B112" s="148" t="s">
        <v>226</v>
      </c>
      <c r="C112" s="149" t="s">
        <v>181</v>
      </c>
      <c r="D112" s="150">
        <v>0</v>
      </c>
      <c r="E112" s="151">
        <v>1702</v>
      </c>
      <c r="F112" s="151">
        <v>1581</v>
      </c>
    </row>
    <row r="113" spans="1:6">
      <c r="A113" s="147" t="s">
        <v>227</v>
      </c>
      <c r="B113" s="148" t="s">
        <v>226</v>
      </c>
      <c r="C113" s="149" t="s">
        <v>181</v>
      </c>
      <c r="D113" s="150">
        <v>709</v>
      </c>
      <c r="E113" s="151">
        <v>1702</v>
      </c>
      <c r="F113" s="151">
        <v>1581</v>
      </c>
    </row>
    <row r="114" spans="1:6" ht="31.2">
      <c r="A114" s="147" t="s">
        <v>166</v>
      </c>
      <c r="B114" s="148" t="s">
        <v>226</v>
      </c>
      <c r="C114" s="149" t="s">
        <v>167</v>
      </c>
      <c r="D114" s="150">
        <v>0</v>
      </c>
      <c r="E114" s="151">
        <v>292.2</v>
      </c>
      <c r="F114" s="151">
        <v>292.2</v>
      </c>
    </row>
    <row r="115" spans="1:6">
      <c r="A115" s="147" t="s">
        <v>227</v>
      </c>
      <c r="B115" s="148" t="s">
        <v>226</v>
      </c>
      <c r="C115" s="149" t="s">
        <v>167</v>
      </c>
      <c r="D115" s="150">
        <v>709</v>
      </c>
      <c r="E115" s="151">
        <v>292.2</v>
      </c>
      <c r="F115" s="151">
        <v>292.2</v>
      </c>
    </row>
    <row r="116" spans="1:6">
      <c r="A116" s="147" t="s">
        <v>176</v>
      </c>
      <c r="B116" s="148" t="s">
        <v>226</v>
      </c>
      <c r="C116" s="149" t="s">
        <v>177</v>
      </c>
      <c r="D116" s="150">
        <v>0</v>
      </c>
      <c r="E116" s="151">
        <v>3.8</v>
      </c>
      <c r="F116" s="151">
        <v>3.9</v>
      </c>
    </row>
    <row r="117" spans="1:6">
      <c r="A117" s="147" t="s">
        <v>227</v>
      </c>
      <c r="B117" s="148" t="s">
        <v>226</v>
      </c>
      <c r="C117" s="149" t="s">
        <v>177</v>
      </c>
      <c r="D117" s="150">
        <v>709</v>
      </c>
      <c r="E117" s="151">
        <v>3.8</v>
      </c>
      <c r="F117" s="151">
        <v>3.9</v>
      </c>
    </row>
    <row r="118" spans="1:6">
      <c r="A118" s="147" t="s">
        <v>174</v>
      </c>
      <c r="B118" s="148" t="s">
        <v>228</v>
      </c>
      <c r="C118" s="149" t="s">
        <v>159</v>
      </c>
      <c r="D118" s="150">
        <v>0</v>
      </c>
      <c r="E118" s="151">
        <v>5371.4</v>
      </c>
      <c r="F118" s="151">
        <v>4988</v>
      </c>
    </row>
    <row r="119" spans="1:6" ht="62.4">
      <c r="A119" s="147" t="s">
        <v>180</v>
      </c>
      <c r="B119" s="148" t="s">
        <v>228</v>
      </c>
      <c r="C119" s="149" t="s">
        <v>181</v>
      </c>
      <c r="D119" s="150">
        <v>0</v>
      </c>
      <c r="E119" s="151">
        <v>5313.4</v>
      </c>
      <c r="F119" s="151">
        <v>4930</v>
      </c>
    </row>
    <row r="120" spans="1:6">
      <c r="A120" s="147" t="s">
        <v>227</v>
      </c>
      <c r="B120" s="148" t="s">
        <v>228</v>
      </c>
      <c r="C120" s="149" t="s">
        <v>181</v>
      </c>
      <c r="D120" s="150">
        <v>709</v>
      </c>
      <c r="E120" s="151">
        <v>5313.4</v>
      </c>
      <c r="F120" s="151">
        <v>4930</v>
      </c>
    </row>
    <row r="121" spans="1:6" ht="31.2">
      <c r="A121" s="147" t="s">
        <v>166</v>
      </c>
      <c r="B121" s="148" t="s">
        <v>228</v>
      </c>
      <c r="C121" s="149" t="s">
        <v>167</v>
      </c>
      <c r="D121" s="150">
        <v>0</v>
      </c>
      <c r="E121" s="151">
        <v>58</v>
      </c>
      <c r="F121" s="151">
        <v>58</v>
      </c>
    </row>
    <row r="122" spans="1:6">
      <c r="A122" s="147" t="s">
        <v>227</v>
      </c>
      <c r="B122" s="148" t="s">
        <v>228</v>
      </c>
      <c r="C122" s="149" t="s">
        <v>167</v>
      </c>
      <c r="D122" s="150">
        <v>709</v>
      </c>
      <c r="E122" s="151">
        <v>58</v>
      </c>
      <c r="F122" s="151">
        <v>58</v>
      </c>
    </row>
    <row r="123" spans="1:6" ht="31.2">
      <c r="A123" s="147" t="s">
        <v>229</v>
      </c>
      <c r="B123" s="148" t="s">
        <v>230</v>
      </c>
      <c r="C123" s="149" t="s">
        <v>159</v>
      </c>
      <c r="D123" s="150">
        <v>0</v>
      </c>
      <c r="E123" s="151">
        <v>10</v>
      </c>
      <c r="F123" s="151">
        <v>10</v>
      </c>
    </row>
    <row r="124" spans="1:6" ht="62.4">
      <c r="A124" s="147" t="s">
        <v>231</v>
      </c>
      <c r="B124" s="148" t="s">
        <v>232</v>
      </c>
      <c r="C124" s="149" t="s">
        <v>159</v>
      </c>
      <c r="D124" s="150">
        <v>0</v>
      </c>
      <c r="E124" s="151">
        <v>10</v>
      </c>
      <c r="F124" s="151">
        <v>10</v>
      </c>
    </row>
    <row r="125" spans="1:6" ht="31.2">
      <c r="A125" s="147" t="s">
        <v>166</v>
      </c>
      <c r="B125" s="148" t="s">
        <v>232</v>
      </c>
      <c r="C125" s="149" t="s">
        <v>167</v>
      </c>
      <c r="D125" s="150">
        <v>0</v>
      </c>
      <c r="E125" s="151">
        <v>10</v>
      </c>
      <c r="F125" s="151">
        <v>10</v>
      </c>
    </row>
    <row r="126" spans="1:6">
      <c r="A126" s="147" t="s">
        <v>227</v>
      </c>
      <c r="B126" s="148" t="s">
        <v>232</v>
      </c>
      <c r="C126" s="149" t="s">
        <v>167</v>
      </c>
      <c r="D126" s="150">
        <v>709</v>
      </c>
      <c r="E126" s="151">
        <v>10</v>
      </c>
      <c r="F126" s="151">
        <v>10</v>
      </c>
    </row>
    <row r="127" spans="1:6" ht="31.5" customHeight="1">
      <c r="A127" s="147" t="s">
        <v>233</v>
      </c>
      <c r="B127" s="148" t="s">
        <v>234</v>
      </c>
      <c r="C127" s="149" t="s">
        <v>159</v>
      </c>
      <c r="D127" s="150">
        <v>0</v>
      </c>
      <c r="E127" s="151">
        <v>964</v>
      </c>
      <c r="F127" s="151">
        <v>964</v>
      </c>
    </row>
    <row r="128" spans="1:6" ht="62.4">
      <c r="A128" s="147" t="s">
        <v>235</v>
      </c>
      <c r="B128" s="148" t="s">
        <v>236</v>
      </c>
      <c r="C128" s="149" t="s">
        <v>159</v>
      </c>
      <c r="D128" s="150">
        <v>0</v>
      </c>
      <c r="E128" s="151">
        <v>964</v>
      </c>
      <c r="F128" s="151">
        <v>964</v>
      </c>
    </row>
    <row r="129" spans="1:6" ht="62.4">
      <c r="A129" s="147" t="s">
        <v>180</v>
      </c>
      <c r="B129" s="148" t="s">
        <v>236</v>
      </c>
      <c r="C129" s="149" t="s">
        <v>181</v>
      </c>
      <c r="D129" s="150">
        <v>0</v>
      </c>
      <c r="E129" s="151">
        <v>100</v>
      </c>
      <c r="F129" s="151">
        <v>100</v>
      </c>
    </row>
    <row r="130" spans="1:6">
      <c r="A130" s="147" t="s">
        <v>227</v>
      </c>
      <c r="B130" s="148" t="s">
        <v>236</v>
      </c>
      <c r="C130" s="149" t="s">
        <v>181</v>
      </c>
      <c r="D130" s="150">
        <v>709</v>
      </c>
      <c r="E130" s="151">
        <v>100</v>
      </c>
      <c r="F130" s="151">
        <v>100</v>
      </c>
    </row>
    <row r="131" spans="1:6" ht="31.2">
      <c r="A131" s="147" t="s">
        <v>166</v>
      </c>
      <c r="B131" s="148" t="s">
        <v>236</v>
      </c>
      <c r="C131" s="149" t="s">
        <v>167</v>
      </c>
      <c r="D131" s="150">
        <v>0</v>
      </c>
      <c r="E131" s="151">
        <v>855</v>
      </c>
      <c r="F131" s="151">
        <v>855</v>
      </c>
    </row>
    <row r="132" spans="1:6">
      <c r="A132" s="147" t="s">
        <v>227</v>
      </c>
      <c r="B132" s="148" t="s">
        <v>236</v>
      </c>
      <c r="C132" s="149" t="s">
        <v>167</v>
      </c>
      <c r="D132" s="150">
        <v>709</v>
      </c>
      <c r="E132" s="151">
        <v>855</v>
      </c>
      <c r="F132" s="151">
        <v>855</v>
      </c>
    </row>
    <row r="133" spans="1:6">
      <c r="A133" s="147" t="s">
        <v>237</v>
      </c>
      <c r="B133" s="148" t="s">
        <v>236</v>
      </c>
      <c r="C133" s="149" t="s">
        <v>238</v>
      </c>
      <c r="D133" s="150">
        <v>0</v>
      </c>
      <c r="E133" s="151">
        <v>9</v>
      </c>
      <c r="F133" s="151">
        <v>9</v>
      </c>
    </row>
    <row r="134" spans="1:6">
      <c r="A134" s="147" t="s">
        <v>189</v>
      </c>
      <c r="B134" s="148" t="s">
        <v>236</v>
      </c>
      <c r="C134" s="149" t="s">
        <v>238</v>
      </c>
      <c r="D134" s="150">
        <v>702</v>
      </c>
      <c r="E134" s="151">
        <v>9</v>
      </c>
      <c r="F134" s="151">
        <v>9</v>
      </c>
    </row>
    <row r="135" spans="1:6" ht="20.25" customHeight="1">
      <c r="A135" s="147" t="s">
        <v>240</v>
      </c>
      <c r="B135" s="148" t="s">
        <v>241</v>
      </c>
      <c r="C135" s="149" t="s">
        <v>159</v>
      </c>
      <c r="D135" s="150">
        <v>0</v>
      </c>
      <c r="E135" s="151">
        <v>311.39999999999998</v>
      </c>
      <c r="F135" s="151">
        <v>311.3</v>
      </c>
    </row>
    <row r="136" spans="1:6">
      <c r="A136" s="147" t="s">
        <v>169</v>
      </c>
      <c r="B136" s="148" t="s">
        <v>242</v>
      </c>
      <c r="C136" s="149" t="s">
        <v>159</v>
      </c>
      <c r="D136" s="150">
        <v>0</v>
      </c>
      <c r="E136" s="151">
        <v>122.5</v>
      </c>
      <c r="F136" s="151">
        <v>122.4</v>
      </c>
    </row>
    <row r="137" spans="1:6" ht="31.2">
      <c r="A137" s="147" t="s">
        <v>166</v>
      </c>
      <c r="B137" s="148" t="s">
        <v>242</v>
      </c>
      <c r="C137" s="149" t="s">
        <v>167</v>
      </c>
      <c r="D137" s="150">
        <v>0</v>
      </c>
      <c r="E137" s="151">
        <v>122.5</v>
      </c>
      <c r="F137" s="151">
        <v>122.4</v>
      </c>
    </row>
    <row r="138" spans="1:6">
      <c r="A138" s="147" t="s">
        <v>243</v>
      </c>
      <c r="B138" s="148" t="s">
        <v>242</v>
      </c>
      <c r="C138" s="149" t="s">
        <v>167</v>
      </c>
      <c r="D138" s="150">
        <v>707</v>
      </c>
      <c r="E138" s="151">
        <v>122.5</v>
      </c>
      <c r="F138" s="151">
        <v>122.4</v>
      </c>
    </row>
    <row r="139" spans="1:6" ht="62.4">
      <c r="A139" s="147" t="s">
        <v>244</v>
      </c>
      <c r="B139" s="148" t="s">
        <v>245</v>
      </c>
      <c r="C139" s="149" t="s">
        <v>159</v>
      </c>
      <c r="D139" s="150">
        <v>0</v>
      </c>
      <c r="E139" s="151">
        <v>188.9</v>
      </c>
      <c r="F139" s="151">
        <v>188.9</v>
      </c>
    </row>
    <row r="140" spans="1:6" ht="31.2">
      <c r="A140" s="147" t="s">
        <v>166</v>
      </c>
      <c r="B140" s="148" t="s">
        <v>245</v>
      </c>
      <c r="C140" s="149" t="s">
        <v>167</v>
      </c>
      <c r="D140" s="150">
        <v>0</v>
      </c>
      <c r="E140" s="151">
        <v>188.9</v>
      </c>
      <c r="F140" s="151">
        <v>188.9</v>
      </c>
    </row>
    <row r="141" spans="1:6">
      <c r="A141" s="147" t="s">
        <v>243</v>
      </c>
      <c r="B141" s="148" t="s">
        <v>245</v>
      </c>
      <c r="C141" s="149" t="s">
        <v>167</v>
      </c>
      <c r="D141" s="150">
        <v>707</v>
      </c>
      <c r="E141" s="151">
        <v>188.9</v>
      </c>
      <c r="F141" s="151">
        <v>188.9</v>
      </c>
    </row>
    <row r="142" spans="1:6" s="146" customFormat="1" ht="46.8">
      <c r="A142" s="141" t="s">
        <v>246</v>
      </c>
      <c r="B142" s="142" t="s">
        <v>247</v>
      </c>
      <c r="C142" s="143" t="s">
        <v>159</v>
      </c>
      <c r="D142" s="144">
        <v>0</v>
      </c>
      <c r="E142" s="145">
        <v>25861.1</v>
      </c>
      <c r="F142" s="145">
        <v>24247.5</v>
      </c>
    </row>
    <row r="143" spans="1:6" ht="46.8">
      <c r="A143" s="147" t="s">
        <v>248</v>
      </c>
      <c r="B143" s="148" t="s">
        <v>249</v>
      </c>
      <c r="C143" s="149" t="s">
        <v>159</v>
      </c>
      <c r="D143" s="150">
        <v>0</v>
      </c>
      <c r="E143" s="151">
        <v>25051.200000000001</v>
      </c>
      <c r="F143" s="151">
        <v>23494.6</v>
      </c>
    </row>
    <row r="144" spans="1:6">
      <c r="A144" s="147" t="s">
        <v>250</v>
      </c>
      <c r="B144" s="148" t="s">
        <v>251</v>
      </c>
      <c r="C144" s="149" t="s">
        <v>159</v>
      </c>
      <c r="D144" s="150">
        <v>0</v>
      </c>
      <c r="E144" s="151">
        <v>1367.2</v>
      </c>
      <c r="F144" s="151">
        <v>1283.2</v>
      </c>
    </row>
    <row r="145" spans="1:6" ht="15.75" customHeight="1">
      <c r="A145" s="147" t="s">
        <v>171</v>
      </c>
      <c r="B145" s="148" t="s">
        <v>252</v>
      </c>
      <c r="C145" s="149" t="s">
        <v>159</v>
      </c>
      <c r="D145" s="150">
        <v>0</v>
      </c>
      <c r="E145" s="151">
        <v>10</v>
      </c>
      <c r="F145" s="151">
        <v>10</v>
      </c>
    </row>
    <row r="146" spans="1:6" ht="31.2">
      <c r="A146" s="147" t="s">
        <v>166</v>
      </c>
      <c r="B146" s="148" t="s">
        <v>252</v>
      </c>
      <c r="C146" s="149" t="s">
        <v>167</v>
      </c>
      <c r="D146" s="150">
        <v>0</v>
      </c>
      <c r="E146" s="151">
        <v>10</v>
      </c>
      <c r="F146" s="151">
        <v>10</v>
      </c>
    </row>
    <row r="147" spans="1:6" ht="31.2">
      <c r="A147" s="147" t="s">
        <v>173</v>
      </c>
      <c r="B147" s="148" t="s">
        <v>252</v>
      </c>
      <c r="C147" s="149" t="s">
        <v>167</v>
      </c>
      <c r="D147" s="150">
        <v>705</v>
      </c>
      <c r="E147" s="151">
        <v>10</v>
      </c>
      <c r="F147" s="151">
        <v>10</v>
      </c>
    </row>
    <row r="148" spans="1:6">
      <c r="A148" s="147" t="s">
        <v>174</v>
      </c>
      <c r="B148" s="148" t="s">
        <v>253</v>
      </c>
      <c r="C148" s="149" t="s">
        <v>159</v>
      </c>
      <c r="D148" s="150">
        <v>0</v>
      </c>
      <c r="E148" s="151">
        <v>1357.2</v>
      </c>
      <c r="F148" s="151">
        <v>1273.2</v>
      </c>
    </row>
    <row r="149" spans="1:6" ht="62.4">
      <c r="A149" s="147" t="s">
        <v>180</v>
      </c>
      <c r="B149" s="148" t="s">
        <v>253</v>
      </c>
      <c r="C149" s="149" t="s">
        <v>181</v>
      </c>
      <c r="D149" s="150">
        <v>0</v>
      </c>
      <c r="E149" s="151">
        <v>1128.4000000000001</v>
      </c>
      <c r="F149" s="151">
        <v>1043.4000000000001</v>
      </c>
    </row>
    <row r="150" spans="1:6">
      <c r="A150" s="147" t="s">
        <v>254</v>
      </c>
      <c r="B150" s="148" t="s">
        <v>253</v>
      </c>
      <c r="C150" s="149" t="s">
        <v>181</v>
      </c>
      <c r="D150" s="150">
        <v>801</v>
      </c>
      <c r="E150" s="151">
        <v>1128.4000000000001</v>
      </c>
      <c r="F150" s="151">
        <v>1043.4000000000001</v>
      </c>
    </row>
    <row r="151" spans="1:6" ht="31.2">
      <c r="A151" s="147" t="s">
        <v>166</v>
      </c>
      <c r="B151" s="148" t="s">
        <v>253</v>
      </c>
      <c r="C151" s="149" t="s">
        <v>167</v>
      </c>
      <c r="D151" s="150">
        <v>0</v>
      </c>
      <c r="E151" s="151">
        <v>221.4</v>
      </c>
      <c r="F151" s="151">
        <v>222.4</v>
      </c>
    </row>
    <row r="152" spans="1:6">
      <c r="A152" s="147" t="s">
        <v>254</v>
      </c>
      <c r="B152" s="148" t="s">
        <v>253</v>
      </c>
      <c r="C152" s="149" t="s">
        <v>167</v>
      </c>
      <c r="D152" s="150">
        <v>801</v>
      </c>
      <c r="E152" s="151">
        <v>221.4</v>
      </c>
      <c r="F152" s="151">
        <v>222.4</v>
      </c>
    </row>
    <row r="153" spans="1:6">
      <c r="A153" s="147" t="s">
        <v>176</v>
      </c>
      <c r="B153" s="148" t="s">
        <v>253</v>
      </c>
      <c r="C153" s="149" t="s">
        <v>177</v>
      </c>
      <c r="D153" s="150">
        <v>0</v>
      </c>
      <c r="E153" s="151">
        <v>7.4</v>
      </c>
      <c r="F153" s="151">
        <v>7.4</v>
      </c>
    </row>
    <row r="154" spans="1:6">
      <c r="A154" s="147" t="s">
        <v>254</v>
      </c>
      <c r="B154" s="148" t="s">
        <v>253</v>
      </c>
      <c r="C154" s="149" t="s">
        <v>177</v>
      </c>
      <c r="D154" s="150">
        <v>801</v>
      </c>
      <c r="E154" s="151">
        <v>7.4</v>
      </c>
      <c r="F154" s="151">
        <v>7.4</v>
      </c>
    </row>
    <row r="155" spans="1:6" ht="31.2">
      <c r="A155" s="147" t="s">
        <v>256</v>
      </c>
      <c r="B155" s="148" t="s">
        <v>257</v>
      </c>
      <c r="C155" s="149" t="s">
        <v>159</v>
      </c>
      <c r="D155" s="150">
        <v>0</v>
      </c>
      <c r="E155" s="151">
        <v>11707.6</v>
      </c>
      <c r="F155" s="151">
        <v>11001.6</v>
      </c>
    </row>
    <row r="156" spans="1:6" ht="18.75" customHeight="1">
      <c r="A156" s="147" t="s">
        <v>171</v>
      </c>
      <c r="B156" s="148" t="s">
        <v>259</v>
      </c>
      <c r="C156" s="149" t="s">
        <v>159</v>
      </c>
      <c r="D156" s="150">
        <v>0</v>
      </c>
      <c r="E156" s="151">
        <v>10</v>
      </c>
      <c r="F156" s="151">
        <v>10</v>
      </c>
    </row>
    <row r="157" spans="1:6" ht="31.2">
      <c r="A157" s="147" t="s">
        <v>166</v>
      </c>
      <c r="B157" s="148" t="s">
        <v>259</v>
      </c>
      <c r="C157" s="149" t="s">
        <v>167</v>
      </c>
      <c r="D157" s="150">
        <v>0</v>
      </c>
      <c r="E157" s="151">
        <v>10</v>
      </c>
      <c r="F157" s="151">
        <v>10</v>
      </c>
    </row>
    <row r="158" spans="1:6" ht="31.2">
      <c r="A158" s="147" t="s">
        <v>173</v>
      </c>
      <c r="B158" s="148" t="s">
        <v>259</v>
      </c>
      <c r="C158" s="149" t="s">
        <v>167</v>
      </c>
      <c r="D158" s="150">
        <v>705</v>
      </c>
      <c r="E158" s="151">
        <v>10</v>
      </c>
      <c r="F158" s="151">
        <v>10</v>
      </c>
    </row>
    <row r="159" spans="1:6">
      <c r="A159" s="147" t="s">
        <v>174</v>
      </c>
      <c r="B159" s="148" t="s">
        <v>260</v>
      </c>
      <c r="C159" s="149" t="s">
        <v>159</v>
      </c>
      <c r="D159" s="150">
        <v>0</v>
      </c>
      <c r="E159" s="151">
        <v>11643.6</v>
      </c>
      <c r="F159" s="151">
        <v>10937.6</v>
      </c>
    </row>
    <row r="160" spans="1:6" ht="62.4">
      <c r="A160" s="147" t="s">
        <v>180</v>
      </c>
      <c r="B160" s="148" t="s">
        <v>260</v>
      </c>
      <c r="C160" s="149" t="s">
        <v>181</v>
      </c>
      <c r="D160" s="150">
        <v>0</v>
      </c>
      <c r="E160" s="151">
        <v>9663.2000000000007</v>
      </c>
      <c r="F160" s="151">
        <v>8956.2000000000007</v>
      </c>
    </row>
    <row r="161" spans="1:6">
      <c r="A161" s="147" t="s">
        <v>254</v>
      </c>
      <c r="B161" s="148" t="s">
        <v>260</v>
      </c>
      <c r="C161" s="149" t="s">
        <v>181</v>
      </c>
      <c r="D161" s="150">
        <v>801</v>
      </c>
      <c r="E161" s="151">
        <v>9663.2000000000007</v>
      </c>
      <c r="F161" s="151">
        <v>8956.2000000000007</v>
      </c>
    </row>
    <row r="162" spans="1:6" ht="31.2">
      <c r="A162" s="147" t="s">
        <v>166</v>
      </c>
      <c r="B162" s="148" t="s">
        <v>260</v>
      </c>
      <c r="C162" s="149" t="s">
        <v>167</v>
      </c>
      <c r="D162" s="150">
        <v>0</v>
      </c>
      <c r="E162" s="151">
        <v>1967.3</v>
      </c>
      <c r="F162" s="151">
        <v>1968.3</v>
      </c>
    </row>
    <row r="163" spans="1:6">
      <c r="A163" s="147" t="s">
        <v>254</v>
      </c>
      <c r="B163" s="148" t="s">
        <v>260</v>
      </c>
      <c r="C163" s="149" t="s">
        <v>167</v>
      </c>
      <c r="D163" s="150">
        <v>801</v>
      </c>
      <c r="E163" s="151">
        <v>1967.3</v>
      </c>
      <c r="F163" s="151">
        <v>1968.3</v>
      </c>
    </row>
    <row r="164" spans="1:6">
      <c r="A164" s="147" t="s">
        <v>176</v>
      </c>
      <c r="B164" s="148" t="s">
        <v>260</v>
      </c>
      <c r="C164" s="149" t="s">
        <v>177</v>
      </c>
      <c r="D164" s="150">
        <v>0</v>
      </c>
      <c r="E164" s="151">
        <v>13.1</v>
      </c>
      <c r="F164" s="151">
        <v>13.1</v>
      </c>
    </row>
    <row r="165" spans="1:6">
      <c r="A165" s="147" t="s">
        <v>254</v>
      </c>
      <c r="B165" s="148" t="s">
        <v>260</v>
      </c>
      <c r="C165" s="149" t="s">
        <v>177</v>
      </c>
      <c r="D165" s="150">
        <v>801</v>
      </c>
      <c r="E165" s="151">
        <v>13.1</v>
      </c>
      <c r="F165" s="151">
        <v>13.1</v>
      </c>
    </row>
    <row r="166" spans="1:6" ht="46.8">
      <c r="A166" s="147" t="s">
        <v>261</v>
      </c>
      <c r="B166" s="148" t="s">
        <v>262</v>
      </c>
      <c r="C166" s="149" t="s">
        <v>159</v>
      </c>
      <c r="D166" s="150">
        <v>0</v>
      </c>
      <c r="E166" s="151">
        <v>54</v>
      </c>
      <c r="F166" s="151">
        <v>54</v>
      </c>
    </row>
    <row r="167" spans="1:6" ht="31.2">
      <c r="A167" s="147" t="s">
        <v>166</v>
      </c>
      <c r="B167" s="148" t="s">
        <v>262</v>
      </c>
      <c r="C167" s="149" t="s">
        <v>167</v>
      </c>
      <c r="D167" s="150">
        <v>0</v>
      </c>
      <c r="E167" s="151">
        <v>54</v>
      </c>
      <c r="F167" s="151">
        <v>54</v>
      </c>
    </row>
    <row r="168" spans="1:6">
      <c r="A168" s="147" t="s">
        <v>254</v>
      </c>
      <c r="B168" s="148" t="s">
        <v>262</v>
      </c>
      <c r="C168" s="149" t="s">
        <v>167</v>
      </c>
      <c r="D168" s="150">
        <v>801</v>
      </c>
      <c r="E168" s="151">
        <v>54</v>
      </c>
      <c r="F168" s="151">
        <v>54</v>
      </c>
    </row>
    <row r="169" spans="1:6" ht="31.2">
      <c r="A169" s="147" t="s">
        <v>266</v>
      </c>
      <c r="B169" s="148" t="s">
        <v>267</v>
      </c>
      <c r="C169" s="149" t="s">
        <v>159</v>
      </c>
      <c r="D169" s="150">
        <v>0</v>
      </c>
      <c r="E169" s="151">
        <v>6877.3</v>
      </c>
      <c r="F169" s="151">
        <v>6456.3</v>
      </c>
    </row>
    <row r="170" spans="1:6" ht="46.8">
      <c r="A170" s="147" t="s">
        <v>268</v>
      </c>
      <c r="B170" s="148" t="s">
        <v>269</v>
      </c>
      <c r="C170" s="149" t="s">
        <v>159</v>
      </c>
      <c r="D170" s="150">
        <v>0</v>
      </c>
      <c r="E170" s="151">
        <v>222</v>
      </c>
      <c r="F170" s="151">
        <v>222</v>
      </c>
    </row>
    <row r="171" spans="1:6" ht="31.2">
      <c r="A171" s="147" t="s">
        <v>166</v>
      </c>
      <c r="B171" s="148" t="s">
        <v>269</v>
      </c>
      <c r="C171" s="149" t="s">
        <v>167</v>
      </c>
      <c r="D171" s="150">
        <v>0</v>
      </c>
      <c r="E171" s="151">
        <v>222</v>
      </c>
      <c r="F171" s="151">
        <v>222</v>
      </c>
    </row>
    <row r="172" spans="1:6">
      <c r="A172" s="147" t="s">
        <v>254</v>
      </c>
      <c r="B172" s="148" t="s">
        <v>269</v>
      </c>
      <c r="C172" s="149" t="s">
        <v>167</v>
      </c>
      <c r="D172" s="150">
        <v>801</v>
      </c>
      <c r="E172" s="151">
        <v>222</v>
      </c>
      <c r="F172" s="151">
        <v>222</v>
      </c>
    </row>
    <row r="173" spans="1:6" ht="16.5" customHeight="1">
      <c r="A173" s="147" t="s">
        <v>171</v>
      </c>
      <c r="B173" s="148" t="s">
        <v>270</v>
      </c>
      <c r="C173" s="149" t="s">
        <v>159</v>
      </c>
      <c r="D173" s="150">
        <v>0</v>
      </c>
      <c r="E173" s="151">
        <v>10</v>
      </c>
      <c r="F173" s="151">
        <v>10</v>
      </c>
    </row>
    <row r="174" spans="1:6" ht="31.2">
      <c r="A174" s="147" t="s">
        <v>166</v>
      </c>
      <c r="B174" s="148" t="s">
        <v>270</v>
      </c>
      <c r="C174" s="149" t="s">
        <v>167</v>
      </c>
      <c r="D174" s="150">
        <v>0</v>
      </c>
      <c r="E174" s="151">
        <v>10</v>
      </c>
      <c r="F174" s="151">
        <v>10</v>
      </c>
    </row>
    <row r="175" spans="1:6" ht="31.2">
      <c r="A175" s="147" t="s">
        <v>173</v>
      </c>
      <c r="B175" s="148" t="s">
        <v>270</v>
      </c>
      <c r="C175" s="149" t="s">
        <v>167</v>
      </c>
      <c r="D175" s="150">
        <v>705</v>
      </c>
      <c r="E175" s="151">
        <v>10</v>
      </c>
      <c r="F175" s="151">
        <v>10</v>
      </c>
    </row>
    <row r="176" spans="1:6">
      <c r="A176" s="147" t="s">
        <v>174</v>
      </c>
      <c r="B176" s="148" t="s">
        <v>271</v>
      </c>
      <c r="C176" s="149" t="s">
        <v>159</v>
      </c>
      <c r="D176" s="150">
        <v>0</v>
      </c>
      <c r="E176" s="151">
        <v>6645.3</v>
      </c>
      <c r="F176" s="151">
        <v>6224.3</v>
      </c>
    </row>
    <row r="177" spans="1:6" ht="62.4">
      <c r="A177" s="147" t="s">
        <v>180</v>
      </c>
      <c r="B177" s="148" t="s">
        <v>271</v>
      </c>
      <c r="C177" s="149" t="s">
        <v>181</v>
      </c>
      <c r="D177" s="150">
        <v>0</v>
      </c>
      <c r="E177" s="151">
        <v>5737.2</v>
      </c>
      <c r="F177" s="151">
        <v>5315.2</v>
      </c>
    </row>
    <row r="178" spans="1:6">
      <c r="A178" s="147" t="s">
        <v>254</v>
      </c>
      <c r="B178" s="148" t="s">
        <v>271</v>
      </c>
      <c r="C178" s="149" t="s">
        <v>181</v>
      </c>
      <c r="D178" s="150">
        <v>801</v>
      </c>
      <c r="E178" s="151">
        <v>5737.2</v>
      </c>
      <c r="F178" s="151">
        <v>5315.2</v>
      </c>
    </row>
    <row r="179" spans="1:6" ht="31.2">
      <c r="A179" s="147" t="s">
        <v>166</v>
      </c>
      <c r="B179" s="148" t="s">
        <v>271</v>
      </c>
      <c r="C179" s="149" t="s">
        <v>167</v>
      </c>
      <c r="D179" s="150">
        <v>0</v>
      </c>
      <c r="E179" s="151">
        <v>888.3</v>
      </c>
      <c r="F179" s="151">
        <v>889.3</v>
      </c>
    </row>
    <row r="180" spans="1:6">
      <c r="A180" s="147" t="s">
        <v>254</v>
      </c>
      <c r="B180" s="148" t="s">
        <v>271</v>
      </c>
      <c r="C180" s="149" t="s">
        <v>167</v>
      </c>
      <c r="D180" s="150">
        <v>801</v>
      </c>
      <c r="E180" s="151">
        <v>888.3</v>
      </c>
      <c r="F180" s="151">
        <v>889.3</v>
      </c>
    </row>
    <row r="181" spans="1:6">
      <c r="A181" s="147" t="s">
        <v>176</v>
      </c>
      <c r="B181" s="148" t="s">
        <v>271</v>
      </c>
      <c r="C181" s="149" t="s">
        <v>177</v>
      </c>
      <c r="D181" s="150">
        <v>0</v>
      </c>
      <c r="E181" s="151">
        <v>19.8</v>
      </c>
      <c r="F181" s="151">
        <v>19.8</v>
      </c>
    </row>
    <row r="182" spans="1:6">
      <c r="A182" s="147" t="s">
        <v>254</v>
      </c>
      <c r="B182" s="148" t="s">
        <v>271</v>
      </c>
      <c r="C182" s="149" t="s">
        <v>177</v>
      </c>
      <c r="D182" s="150">
        <v>801</v>
      </c>
      <c r="E182" s="151">
        <v>19.8</v>
      </c>
      <c r="F182" s="151">
        <v>19.8</v>
      </c>
    </row>
    <row r="183" spans="1:6" ht="31.2">
      <c r="A183" s="147" t="s">
        <v>273</v>
      </c>
      <c r="B183" s="148" t="s">
        <v>274</v>
      </c>
      <c r="C183" s="149" t="s">
        <v>159</v>
      </c>
      <c r="D183" s="150">
        <v>0</v>
      </c>
      <c r="E183" s="151">
        <v>5099.1000000000004</v>
      </c>
      <c r="F183" s="151">
        <v>4753.5</v>
      </c>
    </row>
    <row r="184" spans="1:6">
      <c r="A184" s="147" t="s">
        <v>275</v>
      </c>
      <c r="B184" s="148" t="s">
        <v>276</v>
      </c>
      <c r="C184" s="149" t="s">
        <v>159</v>
      </c>
      <c r="D184" s="150">
        <v>0</v>
      </c>
      <c r="E184" s="151">
        <v>14.4</v>
      </c>
      <c r="F184" s="151">
        <v>14.4</v>
      </c>
    </row>
    <row r="185" spans="1:6">
      <c r="A185" s="147" t="s">
        <v>237</v>
      </c>
      <c r="B185" s="148" t="s">
        <v>276</v>
      </c>
      <c r="C185" s="149" t="s">
        <v>238</v>
      </c>
      <c r="D185" s="150">
        <v>0</v>
      </c>
      <c r="E185" s="151">
        <v>14.4</v>
      </c>
      <c r="F185" s="151">
        <v>14.4</v>
      </c>
    </row>
    <row r="186" spans="1:6">
      <c r="A186" s="147" t="s">
        <v>217</v>
      </c>
      <c r="B186" s="148" t="s">
        <v>276</v>
      </c>
      <c r="C186" s="149" t="s">
        <v>238</v>
      </c>
      <c r="D186" s="150">
        <v>703</v>
      </c>
      <c r="E186" s="151">
        <v>14.4</v>
      </c>
      <c r="F186" s="151">
        <v>14.4</v>
      </c>
    </row>
    <row r="187" spans="1:6" ht="17.25" customHeight="1">
      <c r="A187" s="147" t="s">
        <v>171</v>
      </c>
      <c r="B187" s="148" t="s">
        <v>277</v>
      </c>
      <c r="C187" s="149" t="s">
        <v>159</v>
      </c>
      <c r="D187" s="150">
        <v>0</v>
      </c>
      <c r="E187" s="151">
        <v>16</v>
      </c>
      <c r="F187" s="151">
        <v>16</v>
      </c>
    </row>
    <row r="188" spans="1:6" ht="31.2">
      <c r="A188" s="147" t="s">
        <v>166</v>
      </c>
      <c r="B188" s="148" t="s">
        <v>277</v>
      </c>
      <c r="C188" s="149" t="s">
        <v>167</v>
      </c>
      <c r="D188" s="150">
        <v>0</v>
      </c>
      <c r="E188" s="151">
        <v>16</v>
      </c>
      <c r="F188" s="151">
        <v>16</v>
      </c>
    </row>
    <row r="189" spans="1:6" ht="31.2">
      <c r="A189" s="147" t="s">
        <v>173</v>
      </c>
      <c r="B189" s="148" t="s">
        <v>277</v>
      </c>
      <c r="C189" s="149" t="s">
        <v>167</v>
      </c>
      <c r="D189" s="150">
        <v>705</v>
      </c>
      <c r="E189" s="151">
        <v>16</v>
      </c>
      <c r="F189" s="151">
        <v>16</v>
      </c>
    </row>
    <row r="190" spans="1:6">
      <c r="A190" s="147" t="s">
        <v>174</v>
      </c>
      <c r="B190" s="148" t="s">
        <v>278</v>
      </c>
      <c r="C190" s="149" t="s">
        <v>159</v>
      </c>
      <c r="D190" s="150">
        <v>0</v>
      </c>
      <c r="E190" s="151">
        <v>5068.7</v>
      </c>
      <c r="F190" s="151">
        <v>4723.1000000000004</v>
      </c>
    </row>
    <row r="191" spans="1:6" ht="62.4">
      <c r="A191" s="147" t="s">
        <v>180</v>
      </c>
      <c r="B191" s="148" t="s">
        <v>278</v>
      </c>
      <c r="C191" s="149" t="s">
        <v>181</v>
      </c>
      <c r="D191" s="150">
        <v>0</v>
      </c>
      <c r="E191" s="151">
        <v>4679.5</v>
      </c>
      <c r="F191" s="151">
        <v>4332.8999999999996</v>
      </c>
    </row>
    <row r="192" spans="1:6">
      <c r="A192" s="147" t="s">
        <v>217</v>
      </c>
      <c r="B192" s="148" t="s">
        <v>278</v>
      </c>
      <c r="C192" s="149" t="s">
        <v>181</v>
      </c>
      <c r="D192" s="150">
        <v>703</v>
      </c>
      <c r="E192" s="151">
        <v>4679.5</v>
      </c>
      <c r="F192" s="151">
        <v>4332.8999999999996</v>
      </c>
    </row>
    <row r="193" spans="1:6" ht="31.2">
      <c r="A193" s="147" t="s">
        <v>166</v>
      </c>
      <c r="B193" s="148" t="s">
        <v>278</v>
      </c>
      <c r="C193" s="149" t="s">
        <v>167</v>
      </c>
      <c r="D193" s="150">
        <v>0</v>
      </c>
      <c r="E193" s="151">
        <v>389.2</v>
      </c>
      <c r="F193" s="151">
        <v>390.2</v>
      </c>
    </row>
    <row r="194" spans="1:6">
      <c r="A194" s="147" t="s">
        <v>217</v>
      </c>
      <c r="B194" s="148" t="s">
        <v>278</v>
      </c>
      <c r="C194" s="149" t="s">
        <v>167</v>
      </c>
      <c r="D194" s="150">
        <v>703</v>
      </c>
      <c r="E194" s="151">
        <v>389.2</v>
      </c>
      <c r="F194" s="151">
        <v>390.2</v>
      </c>
    </row>
    <row r="195" spans="1:6" ht="46.8">
      <c r="A195" s="147" t="s">
        <v>280</v>
      </c>
      <c r="B195" s="148" t="s">
        <v>281</v>
      </c>
      <c r="C195" s="149" t="s">
        <v>159</v>
      </c>
      <c r="D195" s="150">
        <v>0</v>
      </c>
      <c r="E195" s="151">
        <v>809.9</v>
      </c>
      <c r="F195" s="151">
        <v>752.9</v>
      </c>
    </row>
    <row r="196" spans="1:6" ht="31.2">
      <c r="A196" s="147" t="s">
        <v>282</v>
      </c>
      <c r="B196" s="148" t="s">
        <v>283</v>
      </c>
      <c r="C196" s="149" t="s">
        <v>159</v>
      </c>
      <c r="D196" s="150">
        <v>0</v>
      </c>
      <c r="E196" s="151">
        <v>809.9</v>
      </c>
      <c r="F196" s="151">
        <v>752.9</v>
      </c>
    </row>
    <row r="197" spans="1:6">
      <c r="A197" s="147" t="s">
        <v>284</v>
      </c>
      <c r="B197" s="148" t="s">
        <v>285</v>
      </c>
      <c r="C197" s="149" t="s">
        <v>159</v>
      </c>
      <c r="D197" s="150">
        <v>0</v>
      </c>
      <c r="E197" s="151">
        <v>809.9</v>
      </c>
      <c r="F197" s="151">
        <v>752.9</v>
      </c>
    </row>
    <row r="198" spans="1:6" ht="62.4">
      <c r="A198" s="147" t="s">
        <v>180</v>
      </c>
      <c r="B198" s="148" t="s">
        <v>285</v>
      </c>
      <c r="C198" s="149" t="s">
        <v>181</v>
      </c>
      <c r="D198" s="150">
        <v>0</v>
      </c>
      <c r="E198" s="151">
        <v>807</v>
      </c>
      <c r="F198" s="151">
        <v>750</v>
      </c>
    </row>
    <row r="199" spans="1:6">
      <c r="A199" s="147" t="s">
        <v>286</v>
      </c>
      <c r="B199" s="148" t="s">
        <v>285</v>
      </c>
      <c r="C199" s="149" t="s">
        <v>181</v>
      </c>
      <c r="D199" s="150">
        <v>804</v>
      </c>
      <c r="E199" s="151">
        <v>807</v>
      </c>
      <c r="F199" s="151">
        <v>750</v>
      </c>
    </row>
    <row r="200" spans="1:6" ht="31.2">
      <c r="A200" s="147" t="s">
        <v>166</v>
      </c>
      <c r="B200" s="148" t="s">
        <v>285</v>
      </c>
      <c r="C200" s="149" t="s">
        <v>167</v>
      </c>
      <c r="D200" s="150">
        <v>0</v>
      </c>
      <c r="E200" s="151">
        <v>2.9</v>
      </c>
      <c r="F200" s="151">
        <v>2.9</v>
      </c>
    </row>
    <row r="201" spans="1:6">
      <c r="A201" s="147" t="s">
        <v>286</v>
      </c>
      <c r="B201" s="148" t="s">
        <v>285</v>
      </c>
      <c r="C201" s="149" t="s">
        <v>167</v>
      </c>
      <c r="D201" s="150">
        <v>804</v>
      </c>
      <c r="E201" s="151">
        <v>2.9</v>
      </c>
      <c r="F201" s="151">
        <v>2.9</v>
      </c>
    </row>
    <row r="202" spans="1:6" s="146" customFormat="1" ht="46.8">
      <c r="A202" s="141" t="s">
        <v>287</v>
      </c>
      <c r="B202" s="142" t="s">
        <v>288</v>
      </c>
      <c r="C202" s="143" t="s">
        <v>159</v>
      </c>
      <c r="D202" s="144">
        <v>0</v>
      </c>
      <c r="E202" s="145">
        <v>25710.3</v>
      </c>
      <c r="F202" s="145">
        <v>25504.9</v>
      </c>
    </row>
    <row r="203" spans="1:6" ht="46.8">
      <c r="A203" s="147" t="s">
        <v>289</v>
      </c>
      <c r="B203" s="148" t="s">
        <v>290</v>
      </c>
      <c r="C203" s="149" t="s">
        <v>159</v>
      </c>
      <c r="D203" s="150">
        <v>0</v>
      </c>
      <c r="E203" s="151">
        <v>9984.5</v>
      </c>
      <c r="F203" s="151">
        <v>9984.6</v>
      </c>
    </row>
    <row r="204" spans="1:6" ht="31.2">
      <c r="A204" s="147" t="s">
        <v>291</v>
      </c>
      <c r="B204" s="148" t="s">
        <v>292</v>
      </c>
      <c r="C204" s="149" t="s">
        <v>159</v>
      </c>
      <c r="D204" s="150">
        <v>0</v>
      </c>
      <c r="E204" s="151">
        <v>9870</v>
      </c>
      <c r="F204" s="151">
        <v>9870</v>
      </c>
    </row>
    <row r="205" spans="1:6" ht="31.2">
      <c r="A205" s="147" t="s">
        <v>293</v>
      </c>
      <c r="B205" s="148" t="s">
        <v>294</v>
      </c>
      <c r="C205" s="149" t="s">
        <v>159</v>
      </c>
      <c r="D205" s="150">
        <v>0</v>
      </c>
      <c r="E205" s="151">
        <v>9870</v>
      </c>
      <c r="F205" s="151">
        <v>9870</v>
      </c>
    </row>
    <row r="206" spans="1:6" ht="31.2">
      <c r="A206" s="147" t="s">
        <v>295</v>
      </c>
      <c r="B206" s="148" t="s">
        <v>294</v>
      </c>
      <c r="C206" s="149" t="s">
        <v>296</v>
      </c>
      <c r="D206" s="150">
        <v>0</v>
      </c>
      <c r="E206" s="151">
        <v>9870</v>
      </c>
      <c r="F206" s="151">
        <v>9870</v>
      </c>
    </row>
    <row r="207" spans="1:6">
      <c r="A207" s="147" t="s">
        <v>189</v>
      </c>
      <c r="B207" s="148" t="s">
        <v>294</v>
      </c>
      <c r="C207" s="149" t="s">
        <v>296</v>
      </c>
      <c r="D207" s="150">
        <v>702</v>
      </c>
      <c r="E207" s="151">
        <v>9870</v>
      </c>
      <c r="F207" s="151">
        <v>9870</v>
      </c>
    </row>
    <row r="208" spans="1:6" ht="46.8">
      <c r="A208" s="147" t="s">
        <v>297</v>
      </c>
      <c r="B208" s="148" t="s">
        <v>298</v>
      </c>
      <c r="C208" s="149" t="s">
        <v>159</v>
      </c>
      <c r="D208" s="150">
        <v>0</v>
      </c>
      <c r="E208" s="151">
        <v>114.5</v>
      </c>
      <c r="F208" s="151">
        <v>114.6</v>
      </c>
    </row>
    <row r="209" spans="1:6" ht="31.2">
      <c r="A209" s="147" t="s">
        <v>299</v>
      </c>
      <c r="B209" s="148" t="s">
        <v>300</v>
      </c>
      <c r="C209" s="149" t="s">
        <v>159</v>
      </c>
      <c r="D209" s="150">
        <v>0</v>
      </c>
      <c r="E209" s="151">
        <v>114.5</v>
      </c>
      <c r="F209" s="151">
        <v>114.6</v>
      </c>
    </row>
    <row r="210" spans="1:6" ht="31.2">
      <c r="A210" s="147" t="s">
        <v>166</v>
      </c>
      <c r="B210" s="148" t="s">
        <v>300</v>
      </c>
      <c r="C210" s="149" t="s">
        <v>167</v>
      </c>
      <c r="D210" s="150">
        <v>0</v>
      </c>
      <c r="E210" s="151">
        <v>4.2</v>
      </c>
      <c r="F210" s="151">
        <v>4.2</v>
      </c>
    </row>
    <row r="211" spans="1:6">
      <c r="A211" s="147" t="s">
        <v>301</v>
      </c>
      <c r="B211" s="148" t="s">
        <v>300</v>
      </c>
      <c r="C211" s="149" t="s">
        <v>167</v>
      </c>
      <c r="D211" s="150">
        <v>113</v>
      </c>
      <c r="E211" s="151">
        <v>4.2</v>
      </c>
      <c r="F211" s="151">
        <v>4.2</v>
      </c>
    </row>
    <row r="212" spans="1:6">
      <c r="A212" s="147" t="s">
        <v>176</v>
      </c>
      <c r="B212" s="148" t="s">
        <v>300</v>
      </c>
      <c r="C212" s="149" t="s">
        <v>177</v>
      </c>
      <c r="D212" s="150">
        <v>0</v>
      </c>
      <c r="E212" s="151">
        <v>110.3</v>
      </c>
      <c r="F212" s="151">
        <v>110.4</v>
      </c>
    </row>
    <row r="213" spans="1:6">
      <c r="A213" s="147" t="s">
        <v>301</v>
      </c>
      <c r="B213" s="148" t="s">
        <v>300</v>
      </c>
      <c r="C213" s="149" t="s">
        <v>177</v>
      </c>
      <c r="D213" s="150">
        <v>113</v>
      </c>
      <c r="E213" s="151">
        <v>110.3</v>
      </c>
      <c r="F213" s="151">
        <v>110.4</v>
      </c>
    </row>
    <row r="214" spans="1:6" ht="46.8">
      <c r="A214" s="147" t="s">
        <v>302</v>
      </c>
      <c r="B214" s="148" t="s">
        <v>303</v>
      </c>
      <c r="C214" s="149" t="s">
        <v>159</v>
      </c>
      <c r="D214" s="150">
        <v>0</v>
      </c>
      <c r="E214" s="151">
        <v>705</v>
      </c>
      <c r="F214" s="151">
        <v>705</v>
      </c>
    </row>
    <row r="215" spans="1:6" ht="31.2">
      <c r="A215" s="147" t="s">
        <v>309</v>
      </c>
      <c r="B215" s="148" t="s">
        <v>310</v>
      </c>
      <c r="C215" s="149" t="s">
        <v>159</v>
      </c>
      <c r="D215" s="150">
        <v>0</v>
      </c>
      <c r="E215" s="151">
        <v>705</v>
      </c>
      <c r="F215" s="151">
        <v>705</v>
      </c>
    </row>
    <row r="216" spans="1:6" ht="62.4">
      <c r="A216" s="147" t="s">
        <v>311</v>
      </c>
      <c r="B216" s="148" t="s">
        <v>312</v>
      </c>
      <c r="C216" s="149" t="s">
        <v>159</v>
      </c>
      <c r="D216" s="150">
        <v>0</v>
      </c>
      <c r="E216" s="151">
        <v>705</v>
      </c>
      <c r="F216" s="151">
        <v>705</v>
      </c>
    </row>
    <row r="217" spans="1:6" ht="31.2">
      <c r="A217" s="147" t="s">
        <v>166</v>
      </c>
      <c r="B217" s="148" t="s">
        <v>312</v>
      </c>
      <c r="C217" s="149" t="s">
        <v>167</v>
      </c>
      <c r="D217" s="150">
        <v>0</v>
      </c>
      <c r="E217" s="151">
        <v>705</v>
      </c>
      <c r="F217" s="151">
        <v>705</v>
      </c>
    </row>
    <row r="218" spans="1:6">
      <c r="A218" s="147" t="s">
        <v>313</v>
      </c>
      <c r="B218" s="148" t="s">
        <v>312</v>
      </c>
      <c r="C218" s="149" t="s">
        <v>167</v>
      </c>
      <c r="D218" s="150">
        <v>405</v>
      </c>
      <c r="E218" s="151">
        <v>705</v>
      </c>
      <c r="F218" s="151">
        <v>705</v>
      </c>
    </row>
    <row r="219" spans="1:6" ht="46.8">
      <c r="A219" s="147" t="s">
        <v>314</v>
      </c>
      <c r="B219" s="148" t="s">
        <v>315</v>
      </c>
      <c r="C219" s="149" t="s">
        <v>159</v>
      </c>
      <c r="D219" s="150">
        <v>0</v>
      </c>
      <c r="E219" s="151">
        <v>396.8</v>
      </c>
      <c r="F219" s="151">
        <v>327.10000000000002</v>
      </c>
    </row>
    <row r="220" spans="1:6" ht="46.8">
      <c r="A220" s="147" t="s">
        <v>316</v>
      </c>
      <c r="B220" s="148" t="s">
        <v>317</v>
      </c>
      <c r="C220" s="149" t="s">
        <v>159</v>
      </c>
      <c r="D220" s="150">
        <v>0</v>
      </c>
      <c r="E220" s="151">
        <v>394.4</v>
      </c>
      <c r="F220" s="151">
        <v>324.7</v>
      </c>
    </row>
    <row r="221" spans="1:6" ht="62.4">
      <c r="A221" s="147" t="s">
        <v>231</v>
      </c>
      <c r="B221" s="148" t="s">
        <v>318</v>
      </c>
      <c r="C221" s="149" t="s">
        <v>159</v>
      </c>
      <c r="D221" s="150">
        <v>0</v>
      </c>
      <c r="E221" s="151">
        <v>394.4</v>
      </c>
      <c r="F221" s="151">
        <v>324.7</v>
      </c>
    </row>
    <row r="222" spans="1:6" ht="31.2">
      <c r="A222" s="147" t="s">
        <v>166</v>
      </c>
      <c r="B222" s="148" t="s">
        <v>318</v>
      </c>
      <c r="C222" s="149" t="s">
        <v>167</v>
      </c>
      <c r="D222" s="150">
        <v>0</v>
      </c>
      <c r="E222" s="151">
        <v>394.4</v>
      </c>
      <c r="F222" s="151">
        <v>324.7</v>
      </c>
    </row>
    <row r="223" spans="1:6">
      <c r="A223" s="147" t="s">
        <v>168</v>
      </c>
      <c r="B223" s="148" t="s">
        <v>318</v>
      </c>
      <c r="C223" s="149" t="s">
        <v>167</v>
      </c>
      <c r="D223" s="150">
        <v>701</v>
      </c>
      <c r="E223" s="151">
        <v>2.8</v>
      </c>
      <c r="F223" s="151">
        <v>60.7</v>
      </c>
    </row>
    <row r="224" spans="1:6">
      <c r="A224" s="147" t="s">
        <v>189</v>
      </c>
      <c r="B224" s="148" t="s">
        <v>318</v>
      </c>
      <c r="C224" s="149" t="s">
        <v>167</v>
      </c>
      <c r="D224" s="150">
        <v>702</v>
      </c>
      <c r="E224" s="151">
        <v>284.60000000000002</v>
      </c>
      <c r="F224" s="151">
        <v>30</v>
      </c>
    </row>
    <row r="225" spans="1:6">
      <c r="A225" s="147" t="s">
        <v>217</v>
      </c>
      <c r="B225" s="148" t="s">
        <v>318</v>
      </c>
      <c r="C225" s="149" t="s">
        <v>167</v>
      </c>
      <c r="D225" s="150">
        <v>703</v>
      </c>
      <c r="E225" s="151">
        <v>0</v>
      </c>
      <c r="F225" s="151">
        <v>49</v>
      </c>
    </row>
    <row r="226" spans="1:6">
      <c r="A226" s="147" t="s">
        <v>254</v>
      </c>
      <c r="B226" s="148" t="s">
        <v>318</v>
      </c>
      <c r="C226" s="149" t="s">
        <v>167</v>
      </c>
      <c r="D226" s="150">
        <v>801</v>
      </c>
      <c r="E226" s="151">
        <v>107</v>
      </c>
      <c r="F226" s="151">
        <v>185</v>
      </c>
    </row>
    <row r="227" spans="1:6" ht="46.8">
      <c r="A227" s="147" t="s">
        <v>319</v>
      </c>
      <c r="B227" s="148" t="s">
        <v>320</v>
      </c>
      <c r="C227" s="149" t="s">
        <v>159</v>
      </c>
      <c r="D227" s="150">
        <v>0</v>
      </c>
      <c r="E227" s="151">
        <v>2.4</v>
      </c>
      <c r="F227" s="151">
        <v>2.4</v>
      </c>
    </row>
    <row r="228" spans="1:6" ht="62.4">
      <c r="A228" s="147" t="s">
        <v>231</v>
      </c>
      <c r="B228" s="148" t="s">
        <v>321</v>
      </c>
      <c r="C228" s="149" t="s">
        <v>159</v>
      </c>
      <c r="D228" s="150">
        <v>0</v>
      </c>
      <c r="E228" s="151">
        <v>2.4</v>
      </c>
      <c r="F228" s="151">
        <v>2.4</v>
      </c>
    </row>
    <row r="229" spans="1:6" ht="31.2">
      <c r="A229" s="147" t="s">
        <v>166</v>
      </c>
      <c r="B229" s="148" t="s">
        <v>321</v>
      </c>
      <c r="C229" s="149" t="s">
        <v>167</v>
      </c>
      <c r="D229" s="150">
        <v>0</v>
      </c>
      <c r="E229" s="151">
        <v>2.4</v>
      </c>
      <c r="F229" s="151">
        <v>2.4</v>
      </c>
    </row>
    <row r="230" spans="1:6" ht="46.8">
      <c r="A230" s="147" t="s">
        <v>322</v>
      </c>
      <c r="B230" s="148" t="s">
        <v>321</v>
      </c>
      <c r="C230" s="149" t="s">
        <v>167</v>
      </c>
      <c r="D230" s="150">
        <v>104</v>
      </c>
      <c r="E230" s="151">
        <v>2.4</v>
      </c>
      <c r="F230" s="151">
        <v>2.4</v>
      </c>
    </row>
    <row r="231" spans="1:6" ht="46.8">
      <c r="A231" s="147" t="s">
        <v>323</v>
      </c>
      <c r="B231" s="148" t="s">
        <v>324</v>
      </c>
      <c r="C231" s="149" t="s">
        <v>159</v>
      </c>
      <c r="D231" s="150">
        <v>0</v>
      </c>
      <c r="E231" s="151">
        <v>14624</v>
      </c>
      <c r="F231" s="151">
        <v>14488.2</v>
      </c>
    </row>
    <row r="232" spans="1:6" ht="31.2">
      <c r="A232" s="147" t="s">
        <v>325</v>
      </c>
      <c r="B232" s="148" t="s">
        <v>326</v>
      </c>
      <c r="C232" s="149" t="s">
        <v>159</v>
      </c>
      <c r="D232" s="150">
        <v>0</v>
      </c>
      <c r="E232" s="151">
        <v>3496</v>
      </c>
      <c r="F232" s="151">
        <v>3360.2</v>
      </c>
    </row>
    <row r="233" spans="1:6" ht="31.2">
      <c r="A233" s="147" t="s">
        <v>225</v>
      </c>
      <c r="B233" s="148" t="s">
        <v>327</v>
      </c>
      <c r="C233" s="149" t="s">
        <v>159</v>
      </c>
      <c r="D233" s="150">
        <v>0</v>
      </c>
      <c r="E233" s="151">
        <v>3496</v>
      </c>
      <c r="F233" s="151">
        <v>3360.2</v>
      </c>
    </row>
    <row r="234" spans="1:6" ht="62.4">
      <c r="A234" s="147" t="s">
        <v>180</v>
      </c>
      <c r="B234" s="148" t="s">
        <v>327</v>
      </c>
      <c r="C234" s="149" t="s">
        <v>181</v>
      </c>
      <c r="D234" s="150">
        <v>0</v>
      </c>
      <c r="E234" s="151">
        <v>3471.1</v>
      </c>
      <c r="F234" s="151">
        <v>3253.9</v>
      </c>
    </row>
    <row r="235" spans="1:6">
      <c r="A235" s="147" t="s">
        <v>328</v>
      </c>
      <c r="B235" s="148" t="s">
        <v>327</v>
      </c>
      <c r="C235" s="149" t="s">
        <v>181</v>
      </c>
      <c r="D235" s="150">
        <v>505</v>
      </c>
      <c r="E235" s="151">
        <v>3471.1</v>
      </c>
      <c r="F235" s="151">
        <v>3253.9</v>
      </c>
    </row>
    <row r="236" spans="1:6" ht="31.2">
      <c r="A236" s="147" t="s">
        <v>166</v>
      </c>
      <c r="B236" s="148" t="s">
        <v>327</v>
      </c>
      <c r="C236" s="149" t="s">
        <v>167</v>
      </c>
      <c r="D236" s="150">
        <v>0</v>
      </c>
      <c r="E236" s="151">
        <v>24.9</v>
      </c>
      <c r="F236" s="151">
        <v>106.3</v>
      </c>
    </row>
    <row r="237" spans="1:6">
      <c r="A237" s="147" t="s">
        <v>328</v>
      </c>
      <c r="B237" s="148" t="s">
        <v>327</v>
      </c>
      <c r="C237" s="149" t="s">
        <v>167</v>
      </c>
      <c r="D237" s="150">
        <v>505</v>
      </c>
      <c r="E237" s="151">
        <v>24.9</v>
      </c>
      <c r="F237" s="151">
        <v>106.3</v>
      </c>
    </row>
    <row r="238" spans="1:6" ht="31.2">
      <c r="A238" s="147" t="s">
        <v>329</v>
      </c>
      <c r="B238" s="148" t="s">
        <v>330</v>
      </c>
      <c r="C238" s="149" t="s">
        <v>159</v>
      </c>
      <c r="D238" s="150">
        <v>0</v>
      </c>
      <c r="E238" s="151">
        <v>11128</v>
      </c>
      <c r="F238" s="151">
        <v>11128</v>
      </c>
    </row>
    <row r="239" spans="1:6" ht="62.4">
      <c r="A239" s="147" t="s">
        <v>331</v>
      </c>
      <c r="B239" s="148" t="s">
        <v>332</v>
      </c>
      <c r="C239" s="149" t="s">
        <v>159</v>
      </c>
      <c r="D239" s="150">
        <v>0</v>
      </c>
      <c r="E239" s="151">
        <v>908</v>
      </c>
      <c r="F239" s="151">
        <v>908</v>
      </c>
    </row>
    <row r="240" spans="1:6" ht="62.4">
      <c r="A240" s="147" t="s">
        <v>180</v>
      </c>
      <c r="B240" s="148" t="s">
        <v>332</v>
      </c>
      <c r="C240" s="149" t="s">
        <v>181</v>
      </c>
      <c r="D240" s="150">
        <v>0</v>
      </c>
      <c r="E240" s="151">
        <v>864.8</v>
      </c>
      <c r="F240" s="151">
        <v>864.8</v>
      </c>
    </row>
    <row r="241" spans="1:6">
      <c r="A241" s="147" t="s">
        <v>328</v>
      </c>
      <c r="B241" s="148" t="s">
        <v>332</v>
      </c>
      <c r="C241" s="149" t="s">
        <v>181</v>
      </c>
      <c r="D241" s="150">
        <v>505</v>
      </c>
      <c r="E241" s="151">
        <v>864.8</v>
      </c>
      <c r="F241" s="151">
        <v>864.8</v>
      </c>
    </row>
    <row r="242" spans="1:6" ht="31.2">
      <c r="A242" s="147" t="s">
        <v>166</v>
      </c>
      <c r="B242" s="148" t="s">
        <v>332</v>
      </c>
      <c r="C242" s="149" t="s">
        <v>167</v>
      </c>
      <c r="D242" s="150">
        <v>0</v>
      </c>
      <c r="E242" s="151">
        <v>43.2</v>
      </c>
      <c r="F242" s="151">
        <v>43.2</v>
      </c>
    </row>
    <row r="243" spans="1:6">
      <c r="A243" s="147" t="s">
        <v>328</v>
      </c>
      <c r="B243" s="148" t="s">
        <v>332</v>
      </c>
      <c r="C243" s="149" t="s">
        <v>167</v>
      </c>
      <c r="D243" s="150">
        <v>505</v>
      </c>
      <c r="E243" s="151">
        <v>43.2</v>
      </c>
      <c r="F243" s="151">
        <v>43.2</v>
      </c>
    </row>
    <row r="244" spans="1:6" ht="31.2">
      <c r="A244" s="147" t="s">
        <v>333</v>
      </c>
      <c r="B244" s="148" t="s">
        <v>334</v>
      </c>
      <c r="C244" s="149" t="s">
        <v>159</v>
      </c>
      <c r="D244" s="150">
        <v>0</v>
      </c>
      <c r="E244" s="151">
        <v>10220</v>
      </c>
      <c r="F244" s="151">
        <v>10220</v>
      </c>
    </row>
    <row r="245" spans="1:6" ht="31.2">
      <c r="A245" s="147" t="s">
        <v>166</v>
      </c>
      <c r="B245" s="148" t="s">
        <v>334</v>
      </c>
      <c r="C245" s="149" t="s">
        <v>167</v>
      </c>
      <c r="D245" s="150">
        <v>0</v>
      </c>
      <c r="E245" s="151">
        <v>230</v>
      </c>
      <c r="F245" s="151">
        <v>230</v>
      </c>
    </row>
    <row r="246" spans="1:6">
      <c r="A246" s="147" t="s">
        <v>335</v>
      </c>
      <c r="B246" s="148" t="s">
        <v>334</v>
      </c>
      <c r="C246" s="149" t="s">
        <v>167</v>
      </c>
      <c r="D246" s="150">
        <v>1003</v>
      </c>
      <c r="E246" s="151">
        <v>230</v>
      </c>
      <c r="F246" s="151">
        <v>230</v>
      </c>
    </row>
    <row r="247" spans="1:6">
      <c r="A247" s="147" t="s">
        <v>237</v>
      </c>
      <c r="B247" s="148" t="s">
        <v>334</v>
      </c>
      <c r="C247" s="149" t="s">
        <v>238</v>
      </c>
      <c r="D247" s="150">
        <v>0</v>
      </c>
      <c r="E247" s="151">
        <v>9990</v>
      </c>
      <c r="F247" s="151">
        <v>9990</v>
      </c>
    </row>
    <row r="248" spans="1:6">
      <c r="A248" s="147" t="s">
        <v>335</v>
      </c>
      <c r="B248" s="148" t="s">
        <v>334</v>
      </c>
      <c r="C248" s="149" t="s">
        <v>238</v>
      </c>
      <c r="D248" s="150">
        <v>1003</v>
      </c>
      <c r="E248" s="151">
        <v>9990</v>
      </c>
      <c r="F248" s="151">
        <v>9990</v>
      </c>
    </row>
    <row r="249" spans="1:6" s="146" customFormat="1" ht="46.8">
      <c r="A249" s="141" t="s">
        <v>336</v>
      </c>
      <c r="B249" s="142" t="s">
        <v>337</v>
      </c>
      <c r="C249" s="143" t="s">
        <v>159</v>
      </c>
      <c r="D249" s="144">
        <v>0</v>
      </c>
      <c r="E249" s="145">
        <v>109929.8</v>
      </c>
      <c r="F249" s="145">
        <v>109785</v>
      </c>
    </row>
    <row r="250" spans="1:6" ht="62.4">
      <c r="A250" s="147" t="s">
        <v>338</v>
      </c>
      <c r="B250" s="148" t="s">
        <v>339</v>
      </c>
      <c r="C250" s="149" t="s">
        <v>159</v>
      </c>
      <c r="D250" s="150">
        <v>0</v>
      </c>
      <c r="E250" s="151">
        <v>19595.599999999999</v>
      </c>
      <c r="F250" s="151">
        <v>18540</v>
      </c>
    </row>
    <row r="251" spans="1:6" ht="78">
      <c r="A251" s="147" t="s">
        <v>340</v>
      </c>
      <c r="B251" s="148" t="s">
        <v>341</v>
      </c>
      <c r="C251" s="149" t="s">
        <v>159</v>
      </c>
      <c r="D251" s="150">
        <v>0</v>
      </c>
      <c r="E251" s="151">
        <v>19580.3</v>
      </c>
      <c r="F251" s="151">
        <v>18526.5</v>
      </c>
    </row>
    <row r="252" spans="1:6" ht="18" customHeight="1">
      <c r="A252" s="147" t="s">
        <v>171</v>
      </c>
      <c r="B252" s="148" t="s">
        <v>342</v>
      </c>
      <c r="C252" s="149" t="s">
        <v>159</v>
      </c>
      <c r="D252" s="150">
        <v>0</v>
      </c>
      <c r="E252" s="151">
        <v>52</v>
      </c>
      <c r="F252" s="151">
        <v>52</v>
      </c>
    </row>
    <row r="253" spans="1:6" ht="31.2">
      <c r="A253" s="147" t="s">
        <v>166</v>
      </c>
      <c r="B253" s="148" t="s">
        <v>342</v>
      </c>
      <c r="C253" s="149" t="s">
        <v>167</v>
      </c>
      <c r="D253" s="150">
        <v>0</v>
      </c>
      <c r="E253" s="151">
        <v>52</v>
      </c>
      <c r="F253" s="151">
        <v>52</v>
      </c>
    </row>
    <row r="254" spans="1:6" ht="31.2">
      <c r="A254" s="147" t="s">
        <v>173</v>
      </c>
      <c r="B254" s="148" t="s">
        <v>342</v>
      </c>
      <c r="C254" s="149" t="s">
        <v>167</v>
      </c>
      <c r="D254" s="150">
        <v>705</v>
      </c>
      <c r="E254" s="151">
        <v>52</v>
      </c>
      <c r="F254" s="151">
        <v>52</v>
      </c>
    </row>
    <row r="255" spans="1:6">
      <c r="A255" s="147" t="s">
        <v>284</v>
      </c>
      <c r="B255" s="148" t="s">
        <v>343</v>
      </c>
      <c r="C255" s="149" t="s">
        <v>159</v>
      </c>
      <c r="D255" s="150">
        <v>0</v>
      </c>
      <c r="E255" s="151">
        <v>6951.5</v>
      </c>
      <c r="F255" s="151">
        <v>6696.7</v>
      </c>
    </row>
    <row r="256" spans="1:6" ht="62.4">
      <c r="A256" s="147" t="s">
        <v>180</v>
      </c>
      <c r="B256" s="148" t="s">
        <v>343</v>
      </c>
      <c r="C256" s="149" t="s">
        <v>181</v>
      </c>
      <c r="D256" s="150">
        <v>0</v>
      </c>
      <c r="E256" s="151">
        <v>5165.8999999999996</v>
      </c>
      <c r="F256" s="151">
        <v>4828</v>
      </c>
    </row>
    <row r="257" spans="1:6" ht="32.25" customHeight="1">
      <c r="A257" s="147" t="s">
        <v>344</v>
      </c>
      <c r="B257" s="148" t="s">
        <v>343</v>
      </c>
      <c r="C257" s="149" t="s">
        <v>181</v>
      </c>
      <c r="D257" s="150">
        <v>106</v>
      </c>
      <c r="E257" s="151">
        <v>5165.8999999999996</v>
      </c>
      <c r="F257" s="151">
        <v>4828</v>
      </c>
    </row>
    <row r="258" spans="1:6" ht="31.2">
      <c r="A258" s="147" t="s">
        <v>166</v>
      </c>
      <c r="B258" s="148" t="s">
        <v>343</v>
      </c>
      <c r="C258" s="149" t="s">
        <v>167</v>
      </c>
      <c r="D258" s="150">
        <v>0</v>
      </c>
      <c r="E258" s="151">
        <v>1785.6</v>
      </c>
      <c r="F258" s="151">
        <v>1868.7</v>
      </c>
    </row>
    <row r="259" spans="1:6" ht="31.5" customHeight="1">
      <c r="A259" s="147" t="s">
        <v>344</v>
      </c>
      <c r="B259" s="148" t="s">
        <v>343</v>
      </c>
      <c r="C259" s="149" t="s">
        <v>167</v>
      </c>
      <c r="D259" s="150">
        <v>106</v>
      </c>
      <c r="E259" s="151">
        <v>1785.6</v>
      </c>
      <c r="F259" s="151">
        <v>1868.7</v>
      </c>
    </row>
    <row r="260" spans="1:6">
      <c r="A260" s="147" t="s">
        <v>174</v>
      </c>
      <c r="B260" s="148" t="s">
        <v>345</v>
      </c>
      <c r="C260" s="149" t="s">
        <v>159</v>
      </c>
      <c r="D260" s="150">
        <v>0</v>
      </c>
      <c r="E260" s="151">
        <v>12576.8</v>
      </c>
      <c r="F260" s="151">
        <v>11777.8</v>
      </c>
    </row>
    <row r="261" spans="1:6" ht="62.4">
      <c r="A261" s="147" t="s">
        <v>180</v>
      </c>
      <c r="B261" s="148" t="s">
        <v>345</v>
      </c>
      <c r="C261" s="149" t="s">
        <v>181</v>
      </c>
      <c r="D261" s="150">
        <v>0</v>
      </c>
      <c r="E261" s="151">
        <v>11422.2</v>
      </c>
      <c r="F261" s="151">
        <v>10580.7</v>
      </c>
    </row>
    <row r="262" spans="1:6">
      <c r="A262" s="147" t="s">
        <v>301</v>
      </c>
      <c r="B262" s="148" t="s">
        <v>345</v>
      </c>
      <c r="C262" s="149" t="s">
        <v>181</v>
      </c>
      <c r="D262" s="150">
        <v>113</v>
      </c>
      <c r="E262" s="151">
        <v>11422.2</v>
      </c>
      <c r="F262" s="151">
        <v>10580.7</v>
      </c>
    </row>
    <row r="263" spans="1:6" ht="31.2">
      <c r="A263" s="147" t="s">
        <v>166</v>
      </c>
      <c r="B263" s="148" t="s">
        <v>345</v>
      </c>
      <c r="C263" s="149" t="s">
        <v>167</v>
      </c>
      <c r="D263" s="150">
        <v>0</v>
      </c>
      <c r="E263" s="151">
        <v>1154.5999999999999</v>
      </c>
      <c r="F263" s="151">
        <v>1197.0999999999999</v>
      </c>
    </row>
    <row r="264" spans="1:6">
      <c r="A264" s="147" t="s">
        <v>301</v>
      </c>
      <c r="B264" s="148" t="s">
        <v>345</v>
      </c>
      <c r="C264" s="149" t="s">
        <v>167</v>
      </c>
      <c r="D264" s="150">
        <v>113</v>
      </c>
      <c r="E264" s="151">
        <v>1154.5999999999999</v>
      </c>
      <c r="F264" s="151">
        <v>1197.0999999999999</v>
      </c>
    </row>
    <row r="265" spans="1:6">
      <c r="A265" s="147" t="s">
        <v>346</v>
      </c>
      <c r="B265" s="148" t="s">
        <v>347</v>
      </c>
      <c r="C265" s="149" t="s">
        <v>159</v>
      </c>
      <c r="D265" s="150">
        <v>0</v>
      </c>
      <c r="E265" s="151">
        <v>15.3</v>
      </c>
      <c r="F265" s="151">
        <v>13.5</v>
      </c>
    </row>
    <row r="266" spans="1:6">
      <c r="A266" s="147" t="s">
        <v>348</v>
      </c>
      <c r="B266" s="148" t="s">
        <v>349</v>
      </c>
      <c r="C266" s="149" t="s">
        <v>159</v>
      </c>
      <c r="D266" s="150">
        <v>0</v>
      </c>
      <c r="E266" s="151">
        <v>15.3</v>
      </c>
      <c r="F266" s="151">
        <v>13.5</v>
      </c>
    </row>
    <row r="267" spans="1:6">
      <c r="A267" s="147" t="s">
        <v>350</v>
      </c>
      <c r="B267" s="148" t="s">
        <v>349</v>
      </c>
      <c r="C267" s="149" t="s">
        <v>351</v>
      </c>
      <c r="D267" s="150">
        <v>0</v>
      </c>
      <c r="E267" s="151">
        <v>15.3</v>
      </c>
      <c r="F267" s="151">
        <v>13.5</v>
      </c>
    </row>
    <row r="268" spans="1:6" ht="31.2">
      <c r="A268" s="147" t="s">
        <v>352</v>
      </c>
      <c r="B268" s="148" t="s">
        <v>349</v>
      </c>
      <c r="C268" s="149" t="s">
        <v>351</v>
      </c>
      <c r="D268" s="150">
        <v>1301</v>
      </c>
      <c r="E268" s="151">
        <v>15.3</v>
      </c>
      <c r="F268" s="151">
        <v>13.5</v>
      </c>
    </row>
    <row r="269" spans="1:6" ht="62.4">
      <c r="A269" s="147" t="s">
        <v>353</v>
      </c>
      <c r="B269" s="148" t="s">
        <v>354</v>
      </c>
      <c r="C269" s="149" t="s">
        <v>159</v>
      </c>
      <c r="D269" s="150">
        <v>0</v>
      </c>
      <c r="E269" s="151">
        <v>90334.2</v>
      </c>
      <c r="F269" s="151">
        <v>91245</v>
      </c>
    </row>
    <row r="270" spans="1:6" ht="31.2">
      <c r="A270" s="147" t="s">
        <v>355</v>
      </c>
      <c r="B270" s="148" t="s">
        <v>356</v>
      </c>
      <c r="C270" s="149" t="s">
        <v>159</v>
      </c>
      <c r="D270" s="150">
        <v>0</v>
      </c>
      <c r="E270" s="151">
        <v>90334.2</v>
      </c>
      <c r="F270" s="151">
        <v>91245</v>
      </c>
    </row>
    <row r="271" spans="1:6" ht="46.8">
      <c r="A271" s="147" t="s">
        <v>357</v>
      </c>
      <c r="B271" s="148" t="s">
        <v>358</v>
      </c>
      <c r="C271" s="149" t="s">
        <v>159</v>
      </c>
      <c r="D271" s="150">
        <v>0</v>
      </c>
      <c r="E271" s="151">
        <v>15825.4</v>
      </c>
      <c r="F271" s="151">
        <v>16177.2</v>
      </c>
    </row>
    <row r="272" spans="1:6">
      <c r="A272" s="147" t="s">
        <v>359</v>
      </c>
      <c r="B272" s="148" t="s">
        <v>358</v>
      </c>
      <c r="C272" s="149" t="s">
        <v>360</v>
      </c>
      <c r="D272" s="150">
        <v>0</v>
      </c>
      <c r="E272" s="151">
        <v>15825.4</v>
      </c>
      <c r="F272" s="151">
        <v>16177.2</v>
      </c>
    </row>
    <row r="273" spans="1:6">
      <c r="A273" s="147" t="s">
        <v>361</v>
      </c>
      <c r="B273" s="148" t="s">
        <v>358</v>
      </c>
      <c r="C273" s="149" t="s">
        <v>360</v>
      </c>
      <c r="D273" s="150">
        <v>1403</v>
      </c>
      <c r="E273" s="151">
        <v>15825.4</v>
      </c>
      <c r="F273" s="151">
        <v>16177.2</v>
      </c>
    </row>
    <row r="274" spans="1:6" ht="46.8">
      <c r="A274" s="147" t="s">
        <v>362</v>
      </c>
      <c r="B274" s="148" t="s">
        <v>363</v>
      </c>
      <c r="C274" s="149" t="s">
        <v>159</v>
      </c>
      <c r="D274" s="150">
        <v>0</v>
      </c>
      <c r="E274" s="151">
        <v>73771</v>
      </c>
      <c r="F274" s="151">
        <v>74324.5</v>
      </c>
    </row>
    <row r="275" spans="1:6">
      <c r="A275" s="147" t="s">
        <v>359</v>
      </c>
      <c r="B275" s="148" t="s">
        <v>363</v>
      </c>
      <c r="C275" s="149" t="s">
        <v>360</v>
      </c>
      <c r="D275" s="150">
        <v>0</v>
      </c>
      <c r="E275" s="151">
        <v>73771</v>
      </c>
      <c r="F275" s="151">
        <v>74324.5</v>
      </c>
    </row>
    <row r="276" spans="1:6" ht="31.2">
      <c r="A276" s="147" t="s">
        <v>364</v>
      </c>
      <c r="B276" s="148" t="s">
        <v>363</v>
      </c>
      <c r="C276" s="149" t="s">
        <v>360</v>
      </c>
      <c r="D276" s="150">
        <v>1401</v>
      </c>
      <c r="E276" s="151">
        <v>73771</v>
      </c>
      <c r="F276" s="151">
        <v>74324.5</v>
      </c>
    </row>
    <row r="277" spans="1:6">
      <c r="A277" s="147" t="s">
        <v>365</v>
      </c>
      <c r="B277" s="148" t="s">
        <v>366</v>
      </c>
      <c r="C277" s="149" t="s">
        <v>159</v>
      </c>
      <c r="D277" s="150">
        <v>0</v>
      </c>
      <c r="E277" s="151">
        <v>737.8</v>
      </c>
      <c r="F277" s="151">
        <v>743.3</v>
      </c>
    </row>
    <row r="278" spans="1:6">
      <c r="A278" s="147" t="s">
        <v>359</v>
      </c>
      <c r="B278" s="148" t="s">
        <v>366</v>
      </c>
      <c r="C278" s="149" t="s">
        <v>360</v>
      </c>
      <c r="D278" s="150">
        <v>0</v>
      </c>
      <c r="E278" s="151">
        <v>737.8</v>
      </c>
      <c r="F278" s="151">
        <v>743.3</v>
      </c>
    </row>
    <row r="279" spans="1:6" ht="31.2">
      <c r="A279" s="147" t="s">
        <v>364</v>
      </c>
      <c r="B279" s="148" t="s">
        <v>366</v>
      </c>
      <c r="C279" s="149" t="s">
        <v>360</v>
      </c>
      <c r="D279" s="150">
        <v>1401</v>
      </c>
      <c r="E279" s="151">
        <v>737.8</v>
      </c>
      <c r="F279" s="151">
        <v>743.3</v>
      </c>
    </row>
    <row r="280" spans="1:6" s="146" customFormat="1" ht="46.8">
      <c r="A280" s="141" t="s">
        <v>367</v>
      </c>
      <c r="B280" s="142" t="s">
        <v>368</v>
      </c>
      <c r="C280" s="143" t="s">
        <v>159</v>
      </c>
      <c r="D280" s="144">
        <v>0</v>
      </c>
      <c r="E280" s="145">
        <v>22201.1</v>
      </c>
      <c r="F280" s="145">
        <v>21229.599999999999</v>
      </c>
    </row>
    <row r="281" spans="1:6" ht="62.4">
      <c r="A281" s="147" t="s">
        <v>369</v>
      </c>
      <c r="B281" s="148" t="s">
        <v>370</v>
      </c>
      <c r="C281" s="149" t="s">
        <v>159</v>
      </c>
      <c r="D281" s="150">
        <v>0</v>
      </c>
      <c r="E281" s="151">
        <v>1338.5</v>
      </c>
      <c r="F281" s="151">
        <v>1339.1</v>
      </c>
    </row>
    <row r="282" spans="1:6" ht="31.2">
      <c r="A282" s="147" t="s">
        <v>371</v>
      </c>
      <c r="B282" s="148" t="s">
        <v>372</v>
      </c>
      <c r="C282" s="149" t="s">
        <v>159</v>
      </c>
      <c r="D282" s="150">
        <v>0</v>
      </c>
      <c r="E282" s="151">
        <v>1338.5</v>
      </c>
      <c r="F282" s="151">
        <v>1339.1</v>
      </c>
    </row>
    <row r="283" spans="1:6">
      <c r="A283" s="147" t="s">
        <v>373</v>
      </c>
      <c r="B283" s="148" t="s">
        <v>374</v>
      </c>
      <c r="C283" s="149" t="s">
        <v>159</v>
      </c>
      <c r="D283" s="150">
        <v>0</v>
      </c>
      <c r="E283" s="151">
        <v>550</v>
      </c>
      <c r="F283" s="151">
        <v>550</v>
      </c>
    </row>
    <row r="284" spans="1:6" ht="31.2">
      <c r="A284" s="147" t="s">
        <v>166</v>
      </c>
      <c r="B284" s="148" t="s">
        <v>374</v>
      </c>
      <c r="C284" s="149" t="s">
        <v>167</v>
      </c>
      <c r="D284" s="150">
        <v>0</v>
      </c>
      <c r="E284" s="151">
        <v>550</v>
      </c>
      <c r="F284" s="151">
        <v>550</v>
      </c>
    </row>
    <row r="285" spans="1:6">
      <c r="A285" s="147" t="s">
        <v>301</v>
      </c>
      <c r="B285" s="148" t="s">
        <v>374</v>
      </c>
      <c r="C285" s="149" t="s">
        <v>167</v>
      </c>
      <c r="D285" s="150">
        <v>113</v>
      </c>
      <c r="E285" s="151">
        <v>550</v>
      </c>
      <c r="F285" s="151">
        <v>550</v>
      </c>
    </row>
    <row r="286" spans="1:6">
      <c r="A286" s="147" t="s">
        <v>375</v>
      </c>
      <c r="B286" s="148" t="s">
        <v>376</v>
      </c>
      <c r="C286" s="149" t="s">
        <v>159</v>
      </c>
      <c r="D286" s="150">
        <v>0</v>
      </c>
      <c r="E286" s="151">
        <v>150</v>
      </c>
      <c r="F286" s="151">
        <v>150</v>
      </c>
    </row>
    <row r="287" spans="1:6" ht="31.2">
      <c r="A287" s="147" t="s">
        <v>166</v>
      </c>
      <c r="B287" s="148" t="s">
        <v>376</v>
      </c>
      <c r="C287" s="149" t="s">
        <v>167</v>
      </c>
      <c r="D287" s="150">
        <v>0</v>
      </c>
      <c r="E287" s="151">
        <v>150</v>
      </c>
      <c r="F287" s="151">
        <v>150</v>
      </c>
    </row>
    <row r="288" spans="1:6">
      <c r="A288" s="147" t="s">
        <v>301</v>
      </c>
      <c r="B288" s="148" t="s">
        <v>376</v>
      </c>
      <c r="C288" s="149" t="s">
        <v>167</v>
      </c>
      <c r="D288" s="150">
        <v>113</v>
      </c>
      <c r="E288" s="151">
        <v>150</v>
      </c>
      <c r="F288" s="151">
        <v>150</v>
      </c>
    </row>
    <row r="289" spans="1:6" ht="46.8">
      <c r="A289" s="147" t="s">
        <v>377</v>
      </c>
      <c r="B289" s="148" t="s">
        <v>378</v>
      </c>
      <c r="C289" s="149" t="s">
        <v>159</v>
      </c>
      <c r="D289" s="150">
        <v>0</v>
      </c>
      <c r="E289" s="151">
        <v>515</v>
      </c>
      <c r="F289" s="151">
        <v>515</v>
      </c>
    </row>
    <row r="290" spans="1:6" ht="31.2">
      <c r="A290" s="147" t="s">
        <v>166</v>
      </c>
      <c r="B290" s="148" t="s">
        <v>378</v>
      </c>
      <c r="C290" s="149" t="s">
        <v>167</v>
      </c>
      <c r="D290" s="150">
        <v>0</v>
      </c>
      <c r="E290" s="151">
        <v>515</v>
      </c>
      <c r="F290" s="151">
        <v>515</v>
      </c>
    </row>
    <row r="291" spans="1:6">
      <c r="A291" s="147" t="s">
        <v>379</v>
      </c>
      <c r="B291" s="148" t="s">
        <v>378</v>
      </c>
      <c r="C291" s="149" t="s">
        <v>167</v>
      </c>
      <c r="D291" s="150">
        <v>412</v>
      </c>
      <c r="E291" s="151">
        <v>515</v>
      </c>
      <c r="F291" s="151">
        <v>515</v>
      </c>
    </row>
    <row r="292" spans="1:6">
      <c r="A292" s="147" t="s">
        <v>380</v>
      </c>
      <c r="B292" s="148" t="s">
        <v>381</v>
      </c>
      <c r="C292" s="149" t="s">
        <v>159</v>
      </c>
      <c r="D292" s="150">
        <v>0</v>
      </c>
      <c r="E292" s="151">
        <v>123.5</v>
      </c>
      <c r="F292" s="151">
        <v>124.1</v>
      </c>
    </row>
    <row r="293" spans="1:6" ht="31.2">
      <c r="A293" s="147" t="s">
        <v>166</v>
      </c>
      <c r="B293" s="148" t="s">
        <v>381</v>
      </c>
      <c r="C293" s="149" t="s">
        <v>167</v>
      </c>
      <c r="D293" s="150">
        <v>0</v>
      </c>
      <c r="E293" s="151">
        <v>14.7</v>
      </c>
      <c r="F293" s="151">
        <v>15.2</v>
      </c>
    </row>
    <row r="294" spans="1:6">
      <c r="A294" s="147" t="s">
        <v>301</v>
      </c>
      <c r="B294" s="148" t="s">
        <v>381</v>
      </c>
      <c r="C294" s="149" t="s">
        <v>167</v>
      </c>
      <c r="D294" s="150">
        <v>113</v>
      </c>
      <c r="E294" s="151">
        <v>14.7</v>
      </c>
      <c r="F294" s="151">
        <v>15.2</v>
      </c>
    </row>
    <row r="295" spans="1:6">
      <c r="A295" s="147" t="s">
        <v>176</v>
      </c>
      <c r="B295" s="148" t="s">
        <v>381</v>
      </c>
      <c r="C295" s="149" t="s">
        <v>177</v>
      </c>
      <c r="D295" s="150">
        <v>0</v>
      </c>
      <c r="E295" s="151">
        <v>108.8</v>
      </c>
      <c r="F295" s="151">
        <v>108.9</v>
      </c>
    </row>
    <row r="296" spans="1:6">
      <c r="A296" s="147" t="s">
        <v>301</v>
      </c>
      <c r="B296" s="148" t="s">
        <v>381</v>
      </c>
      <c r="C296" s="149" t="s">
        <v>177</v>
      </c>
      <c r="D296" s="150">
        <v>113</v>
      </c>
      <c r="E296" s="151">
        <v>108.8</v>
      </c>
      <c r="F296" s="151">
        <v>108.9</v>
      </c>
    </row>
    <row r="297" spans="1:6" ht="62.4">
      <c r="A297" s="147" t="s">
        <v>385</v>
      </c>
      <c r="B297" s="148" t="s">
        <v>386</v>
      </c>
      <c r="C297" s="149" t="s">
        <v>159</v>
      </c>
      <c r="D297" s="150">
        <v>0</v>
      </c>
      <c r="E297" s="151">
        <v>18670</v>
      </c>
      <c r="F297" s="151">
        <v>17812</v>
      </c>
    </row>
    <row r="298" spans="1:6" ht="62.4">
      <c r="A298" s="147" t="s">
        <v>387</v>
      </c>
      <c r="B298" s="148" t="s">
        <v>388</v>
      </c>
      <c r="C298" s="149" t="s">
        <v>159</v>
      </c>
      <c r="D298" s="150">
        <v>0</v>
      </c>
      <c r="E298" s="151">
        <v>15170</v>
      </c>
      <c r="F298" s="151">
        <v>14312</v>
      </c>
    </row>
    <row r="299" spans="1:6" ht="31.2">
      <c r="A299" s="147" t="s">
        <v>389</v>
      </c>
      <c r="B299" s="148" t="s">
        <v>390</v>
      </c>
      <c r="C299" s="149" t="s">
        <v>159</v>
      </c>
      <c r="D299" s="150">
        <v>0</v>
      </c>
      <c r="E299" s="151">
        <v>14413.8</v>
      </c>
      <c r="F299" s="151">
        <v>13604.8</v>
      </c>
    </row>
    <row r="300" spans="1:6" ht="31.2">
      <c r="A300" s="147" t="s">
        <v>391</v>
      </c>
      <c r="B300" s="148" t="s">
        <v>390</v>
      </c>
      <c r="C300" s="149" t="s">
        <v>392</v>
      </c>
      <c r="D300" s="150">
        <v>0</v>
      </c>
      <c r="E300" s="151">
        <v>14413.8</v>
      </c>
      <c r="F300" s="151">
        <v>13604.8</v>
      </c>
    </row>
    <row r="301" spans="1:6">
      <c r="A301" s="147" t="s">
        <v>301</v>
      </c>
      <c r="B301" s="148" t="s">
        <v>390</v>
      </c>
      <c r="C301" s="149" t="s">
        <v>392</v>
      </c>
      <c r="D301" s="150">
        <v>113</v>
      </c>
      <c r="E301" s="151">
        <v>14413.8</v>
      </c>
      <c r="F301" s="151">
        <v>13604.8</v>
      </c>
    </row>
    <row r="302" spans="1:6" ht="31.2">
      <c r="A302" s="147" t="s">
        <v>393</v>
      </c>
      <c r="B302" s="148" t="s">
        <v>394</v>
      </c>
      <c r="C302" s="149" t="s">
        <v>159</v>
      </c>
      <c r="D302" s="150">
        <v>0</v>
      </c>
      <c r="E302" s="151">
        <v>756.2</v>
      </c>
      <c r="F302" s="151">
        <v>707.2</v>
      </c>
    </row>
    <row r="303" spans="1:6" ht="31.2">
      <c r="A303" s="147" t="s">
        <v>391</v>
      </c>
      <c r="B303" s="148" t="s">
        <v>394</v>
      </c>
      <c r="C303" s="149" t="s">
        <v>392</v>
      </c>
      <c r="D303" s="150">
        <v>0</v>
      </c>
      <c r="E303" s="151">
        <v>756.2</v>
      </c>
      <c r="F303" s="151">
        <v>707.2</v>
      </c>
    </row>
    <row r="304" spans="1:6">
      <c r="A304" s="147" t="s">
        <v>301</v>
      </c>
      <c r="B304" s="148" t="s">
        <v>394</v>
      </c>
      <c r="C304" s="149" t="s">
        <v>392</v>
      </c>
      <c r="D304" s="150">
        <v>113</v>
      </c>
      <c r="E304" s="151">
        <v>756.2</v>
      </c>
      <c r="F304" s="151">
        <v>707.2</v>
      </c>
    </row>
    <row r="305" spans="1:6" ht="46.8">
      <c r="A305" s="147" t="s">
        <v>395</v>
      </c>
      <c r="B305" s="148" t="s">
        <v>396</v>
      </c>
      <c r="C305" s="149" t="s">
        <v>159</v>
      </c>
      <c r="D305" s="150">
        <v>0</v>
      </c>
      <c r="E305" s="151">
        <v>3500</v>
      </c>
      <c r="F305" s="151">
        <v>3500</v>
      </c>
    </row>
    <row r="306" spans="1:6" ht="31.2">
      <c r="A306" s="147" t="s">
        <v>397</v>
      </c>
      <c r="B306" s="148" t="s">
        <v>398</v>
      </c>
      <c r="C306" s="149" t="s">
        <v>159</v>
      </c>
      <c r="D306" s="150">
        <v>0</v>
      </c>
      <c r="E306" s="151">
        <v>3500</v>
      </c>
      <c r="F306" s="151">
        <v>3500</v>
      </c>
    </row>
    <row r="307" spans="1:6">
      <c r="A307" s="147" t="s">
        <v>176</v>
      </c>
      <c r="B307" s="148" t="s">
        <v>398</v>
      </c>
      <c r="C307" s="149" t="s">
        <v>177</v>
      </c>
      <c r="D307" s="150">
        <v>0</v>
      </c>
      <c r="E307" s="151">
        <v>3500</v>
      </c>
      <c r="F307" s="151">
        <v>3500</v>
      </c>
    </row>
    <row r="308" spans="1:6">
      <c r="A308" s="147" t="s">
        <v>399</v>
      </c>
      <c r="B308" s="148" t="s">
        <v>398</v>
      </c>
      <c r="C308" s="149" t="s">
        <v>177</v>
      </c>
      <c r="D308" s="150">
        <v>1202</v>
      </c>
      <c r="E308" s="151">
        <v>3500</v>
      </c>
      <c r="F308" s="151">
        <v>3500</v>
      </c>
    </row>
    <row r="309" spans="1:6" ht="46.8">
      <c r="A309" s="147" t="s">
        <v>400</v>
      </c>
      <c r="B309" s="148" t="s">
        <v>401</v>
      </c>
      <c r="C309" s="149" t="s">
        <v>159</v>
      </c>
      <c r="D309" s="150">
        <v>0</v>
      </c>
      <c r="E309" s="151">
        <v>2192.6</v>
      </c>
      <c r="F309" s="151">
        <v>2078.5</v>
      </c>
    </row>
    <row r="310" spans="1:6" ht="31.2">
      <c r="A310" s="147" t="s">
        <v>402</v>
      </c>
      <c r="B310" s="148" t="s">
        <v>403</v>
      </c>
      <c r="C310" s="149" t="s">
        <v>159</v>
      </c>
      <c r="D310" s="150">
        <v>0</v>
      </c>
      <c r="E310" s="151">
        <v>2192.6</v>
      </c>
      <c r="F310" s="151">
        <v>2078.5</v>
      </c>
    </row>
    <row r="311" spans="1:6" ht="18.75" customHeight="1">
      <c r="A311" s="147" t="s">
        <v>171</v>
      </c>
      <c r="B311" s="148" t="s">
        <v>404</v>
      </c>
      <c r="C311" s="149" t="s">
        <v>159</v>
      </c>
      <c r="D311" s="150">
        <v>0</v>
      </c>
      <c r="E311" s="151">
        <v>15</v>
      </c>
      <c r="F311" s="151">
        <v>15</v>
      </c>
    </row>
    <row r="312" spans="1:6" ht="31.2">
      <c r="A312" s="147" t="s">
        <v>166</v>
      </c>
      <c r="B312" s="148" t="s">
        <v>404</v>
      </c>
      <c r="C312" s="149" t="s">
        <v>167</v>
      </c>
      <c r="D312" s="150">
        <v>0</v>
      </c>
      <c r="E312" s="151">
        <v>15</v>
      </c>
      <c r="F312" s="151">
        <v>15</v>
      </c>
    </row>
    <row r="313" spans="1:6" ht="31.2">
      <c r="A313" s="147" t="s">
        <v>173</v>
      </c>
      <c r="B313" s="148" t="s">
        <v>404</v>
      </c>
      <c r="C313" s="149" t="s">
        <v>167</v>
      </c>
      <c r="D313" s="150">
        <v>705</v>
      </c>
      <c r="E313" s="151">
        <v>15</v>
      </c>
      <c r="F313" s="151">
        <v>15</v>
      </c>
    </row>
    <row r="314" spans="1:6" ht="31.2">
      <c r="A314" s="147" t="s">
        <v>225</v>
      </c>
      <c r="B314" s="148" t="s">
        <v>405</v>
      </c>
      <c r="C314" s="149" t="s">
        <v>159</v>
      </c>
      <c r="D314" s="150">
        <v>0</v>
      </c>
      <c r="E314" s="151">
        <v>2177.6</v>
      </c>
      <c r="F314" s="151">
        <v>2063.5</v>
      </c>
    </row>
    <row r="315" spans="1:6" ht="62.4">
      <c r="A315" s="147" t="s">
        <v>180</v>
      </c>
      <c r="B315" s="148" t="s">
        <v>405</v>
      </c>
      <c r="C315" s="149" t="s">
        <v>181</v>
      </c>
      <c r="D315" s="150">
        <v>0</v>
      </c>
      <c r="E315" s="151">
        <v>2101.6999999999998</v>
      </c>
      <c r="F315" s="151">
        <v>1948.7</v>
      </c>
    </row>
    <row r="316" spans="1:6">
      <c r="A316" s="147" t="s">
        <v>301</v>
      </c>
      <c r="B316" s="148" t="s">
        <v>405</v>
      </c>
      <c r="C316" s="149" t="s">
        <v>181</v>
      </c>
      <c r="D316" s="150">
        <v>113</v>
      </c>
      <c r="E316" s="151">
        <v>2101.6999999999998</v>
      </c>
      <c r="F316" s="151">
        <v>1948.7</v>
      </c>
    </row>
    <row r="317" spans="1:6" ht="31.2">
      <c r="A317" s="147" t="s">
        <v>166</v>
      </c>
      <c r="B317" s="148" t="s">
        <v>405</v>
      </c>
      <c r="C317" s="149" t="s">
        <v>167</v>
      </c>
      <c r="D317" s="150">
        <v>0</v>
      </c>
      <c r="E317" s="151">
        <v>75.900000000000006</v>
      </c>
      <c r="F317" s="151">
        <v>114.8</v>
      </c>
    </row>
    <row r="318" spans="1:6">
      <c r="A318" s="147" t="s">
        <v>301</v>
      </c>
      <c r="B318" s="148" t="s">
        <v>405</v>
      </c>
      <c r="C318" s="149" t="s">
        <v>167</v>
      </c>
      <c r="D318" s="150">
        <v>113</v>
      </c>
      <c r="E318" s="151">
        <v>75.900000000000006</v>
      </c>
      <c r="F318" s="151">
        <v>114.8</v>
      </c>
    </row>
    <row r="319" spans="1:6" s="146" customFormat="1" ht="46.8">
      <c r="A319" s="141" t="s">
        <v>406</v>
      </c>
      <c r="B319" s="142" t="s">
        <v>407</v>
      </c>
      <c r="C319" s="143" t="s">
        <v>159</v>
      </c>
      <c r="D319" s="144">
        <v>0</v>
      </c>
      <c r="E319" s="145">
        <v>32755.8</v>
      </c>
      <c r="F319" s="145">
        <v>31411.4</v>
      </c>
    </row>
    <row r="320" spans="1:6" ht="31.2">
      <c r="A320" s="147" t="s">
        <v>408</v>
      </c>
      <c r="B320" s="148" t="s">
        <v>409</v>
      </c>
      <c r="C320" s="149" t="s">
        <v>159</v>
      </c>
      <c r="D320" s="150">
        <v>0</v>
      </c>
      <c r="E320" s="151">
        <v>32745.8</v>
      </c>
      <c r="F320" s="151">
        <v>31401.4</v>
      </c>
    </row>
    <row r="321" spans="1:6" ht="46.8">
      <c r="A321" s="147" t="s">
        <v>410</v>
      </c>
      <c r="B321" s="148" t="s">
        <v>411</v>
      </c>
      <c r="C321" s="149" t="s">
        <v>159</v>
      </c>
      <c r="D321" s="150">
        <v>0</v>
      </c>
      <c r="E321" s="151">
        <v>67.5</v>
      </c>
      <c r="F321" s="151">
        <v>67.5</v>
      </c>
    </row>
    <row r="322" spans="1:6" ht="31.2">
      <c r="A322" s="147" t="s">
        <v>412</v>
      </c>
      <c r="B322" s="148" t="s">
        <v>413</v>
      </c>
      <c r="C322" s="149" t="s">
        <v>159</v>
      </c>
      <c r="D322" s="150">
        <v>0</v>
      </c>
      <c r="E322" s="151">
        <v>10</v>
      </c>
      <c r="F322" s="151">
        <v>10</v>
      </c>
    </row>
    <row r="323" spans="1:6" ht="31.2">
      <c r="A323" s="147" t="s">
        <v>166</v>
      </c>
      <c r="B323" s="148" t="s">
        <v>413</v>
      </c>
      <c r="C323" s="149" t="s">
        <v>167</v>
      </c>
      <c r="D323" s="150">
        <v>0</v>
      </c>
      <c r="E323" s="151">
        <v>10</v>
      </c>
      <c r="F323" s="151">
        <v>10</v>
      </c>
    </row>
    <row r="324" spans="1:6" ht="31.2">
      <c r="A324" s="147" t="s">
        <v>173</v>
      </c>
      <c r="B324" s="148" t="s">
        <v>413</v>
      </c>
      <c r="C324" s="149" t="s">
        <v>167</v>
      </c>
      <c r="D324" s="150">
        <v>705</v>
      </c>
      <c r="E324" s="151">
        <v>10</v>
      </c>
      <c r="F324" s="151">
        <v>10</v>
      </c>
    </row>
    <row r="325" spans="1:6" ht="31.2">
      <c r="A325" s="147" t="s">
        <v>414</v>
      </c>
      <c r="B325" s="148" t="s">
        <v>415</v>
      </c>
      <c r="C325" s="149" t="s">
        <v>159</v>
      </c>
      <c r="D325" s="150">
        <v>0</v>
      </c>
      <c r="E325" s="151">
        <v>44</v>
      </c>
      <c r="F325" s="151">
        <v>44</v>
      </c>
    </row>
    <row r="326" spans="1:6" ht="31.2">
      <c r="A326" s="147" t="s">
        <v>166</v>
      </c>
      <c r="B326" s="148" t="s">
        <v>415</v>
      </c>
      <c r="C326" s="149" t="s">
        <v>167</v>
      </c>
      <c r="D326" s="150">
        <v>0</v>
      </c>
      <c r="E326" s="151">
        <v>44</v>
      </c>
      <c r="F326" s="151">
        <v>44</v>
      </c>
    </row>
    <row r="327" spans="1:6" ht="31.2">
      <c r="A327" s="147" t="s">
        <v>173</v>
      </c>
      <c r="B327" s="148" t="s">
        <v>415</v>
      </c>
      <c r="C327" s="149" t="s">
        <v>167</v>
      </c>
      <c r="D327" s="150">
        <v>705</v>
      </c>
      <c r="E327" s="151">
        <v>44</v>
      </c>
      <c r="F327" s="151">
        <v>44</v>
      </c>
    </row>
    <row r="328" spans="1:6" ht="46.8">
      <c r="A328" s="147" t="s">
        <v>416</v>
      </c>
      <c r="B328" s="148" t="s">
        <v>417</v>
      </c>
      <c r="C328" s="149" t="s">
        <v>159</v>
      </c>
      <c r="D328" s="150">
        <v>0</v>
      </c>
      <c r="E328" s="151">
        <v>13.5</v>
      </c>
      <c r="F328" s="151">
        <v>13.5</v>
      </c>
    </row>
    <row r="329" spans="1:6" ht="31.2">
      <c r="A329" s="147" t="s">
        <v>166</v>
      </c>
      <c r="B329" s="148" t="s">
        <v>417</v>
      </c>
      <c r="C329" s="149" t="s">
        <v>167</v>
      </c>
      <c r="D329" s="150">
        <v>0</v>
      </c>
      <c r="E329" s="151">
        <v>13.5</v>
      </c>
      <c r="F329" s="151">
        <v>13.5</v>
      </c>
    </row>
    <row r="330" spans="1:6" ht="31.2">
      <c r="A330" s="147" t="s">
        <v>173</v>
      </c>
      <c r="B330" s="148" t="s">
        <v>417</v>
      </c>
      <c r="C330" s="149" t="s">
        <v>167</v>
      </c>
      <c r="D330" s="150">
        <v>705</v>
      </c>
      <c r="E330" s="151">
        <v>13.5</v>
      </c>
      <c r="F330" s="151">
        <v>13.5</v>
      </c>
    </row>
    <row r="331" spans="1:6" ht="31.2">
      <c r="A331" s="147" t="s">
        <v>418</v>
      </c>
      <c r="B331" s="148" t="s">
        <v>419</v>
      </c>
      <c r="C331" s="149" t="s">
        <v>159</v>
      </c>
      <c r="D331" s="150">
        <v>0</v>
      </c>
      <c r="E331" s="151">
        <v>5430</v>
      </c>
      <c r="F331" s="151">
        <v>5680</v>
      </c>
    </row>
    <row r="332" spans="1:6" ht="93.6">
      <c r="A332" s="147" t="s">
        <v>420</v>
      </c>
      <c r="B332" s="148" t="s">
        <v>421</v>
      </c>
      <c r="C332" s="149" t="s">
        <v>159</v>
      </c>
      <c r="D332" s="150">
        <v>0</v>
      </c>
      <c r="E332" s="151">
        <v>5430</v>
      </c>
      <c r="F332" s="151">
        <v>5680</v>
      </c>
    </row>
    <row r="333" spans="1:6">
      <c r="A333" s="147" t="s">
        <v>237</v>
      </c>
      <c r="B333" s="148" t="s">
        <v>421</v>
      </c>
      <c r="C333" s="149" t="s">
        <v>238</v>
      </c>
      <c r="D333" s="150">
        <v>0</v>
      </c>
      <c r="E333" s="151">
        <v>5430</v>
      </c>
      <c r="F333" s="151">
        <v>5680</v>
      </c>
    </row>
    <row r="334" spans="1:6">
      <c r="A334" s="147" t="s">
        <v>422</v>
      </c>
      <c r="B334" s="148" t="s">
        <v>421</v>
      </c>
      <c r="C334" s="149" t="s">
        <v>238</v>
      </c>
      <c r="D334" s="150">
        <v>1001</v>
      </c>
      <c r="E334" s="151">
        <v>5430</v>
      </c>
      <c r="F334" s="151">
        <v>5680</v>
      </c>
    </row>
    <row r="335" spans="1:6" ht="32.25" customHeight="1">
      <c r="A335" s="147" t="s">
        <v>423</v>
      </c>
      <c r="B335" s="148" t="s">
        <v>424</v>
      </c>
      <c r="C335" s="149" t="s">
        <v>159</v>
      </c>
      <c r="D335" s="150">
        <v>0</v>
      </c>
      <c r="E335" s="151">
        <v>1389.2</v>
      </c>
      <c r="F335" s="151">
        <v>1430.6</v>
      </c>
    </row>
    <row r="336" spans="1:6" ht="62.4">
      <c r="A336" s="147" t="s">
        <v>425</v>
      </c>
      <c r="B336" s="148" t="s">
        <v>426</v>
      </c>
      <c r="C336" s="149" t="s">
        <v>159</v>
      </c>
      <c r="D336" s="150">
        <v>0</v>
      </c>
      <c r="E336" s="151">
        <v>1386.2</v>
      </c>
      <c r="F336" s="151">
        <v>1427.6</v>
      </c>
    </row>
    <row r="337" spans="1:6">
      <c r="A337" s="147" t="s">
        <v>237</v>
      </c>
      <c r="B337" s="148" t="s">
        <v>426</v>
      </c>
      <c r="C337" s="149" t="s">
        <v>238</v>
      </c>
      <c r="D337" s="150">
        <v>0</v>
      </c>
      <c r="E337" s="151">
        <v>1386.2</v>
      </c>
      <c r="F337" s="151">
        <v>1427.6</v>
      </c>
    </row>
    <row r="338" spans="1:6">
      <c r="A338" s="147" t="s">
        <v>301</v>
      </c>
      <c r="B338" s="148" t="s">
        <v>426</v>
      </c>
      <c r="C338" s="149" t="s">
        <v>238</v>
      </c>
      <c r="D338" s="150">
        <v>113</v>
      </c>
      <c r="E338" s="151">
        <v>1386.2</v>
      </c>
      <c r="F338" s="151">
        <v>1427.6</v>
      </c>
    </row>
    <row r="339" spans="1:6" ht="31.2">
      <c r="A339" s="147" t="s">
        <v>427</v>
      </c>
      <c r="B339" s="148" t="s">
        <v>428</v>
      </c>
      <c r="C339" s="149" t="s">
        <v>159</v>
      </c>
      <c r="D339" s="150">
        <v>0</v>
      </c>
      <c r="E339" s="151">
        <v>3</v>
      </c>
      <c r="F339" s="151">
        <v>3</v>
      </c>
    </row>
    <row r="340" spans="1:6">
      <c r="A340" s="147" t="s">
        <v>237</v>
      </c>
      <c r="B340" s="148" t="s">
        <v>428</v>
      </c>
      <c r="C340" s="149" t="s">
        <v>238</v>
      </c>
      <c r="D340" s="150">
        <v>0</v>
      </c>
      <c r="E340" s="151">
        <v>3</v>
      </c>
      <c r="F340" s="151">
        <v>3</v>
      </c>
    </row>
    <row r="341" spans="1:6">
      <c r="A341" s="147" t="s">
        <v>301</v>
      </c>
      <c r="B341" s="148" t="s">
        <v>428</v>
      </c>
      <c r="C341" s="149" t="s">
        <v>238</v>
      </c>
      <c r="D341" s="150">
        <v>113</v>
      </c>
      <c r="E341" s="151">
        <v>3</v>
      </c>
      <c r="F341" s="151">
        <v>3</v>
      </c>
    </row>
    <row r="342" spans="1:6">
      <c r="A342" s="147" t="s">
        <v>429</v>
      </c>
      <c r="B342" s="148" t="s">
        <v>430</v>
      </c>
      <c r="C342" s="149" t="s">
        <v>159</v>
      </c>
      <c r="D342" s="150">
        <v>0</v>
      </c>
      <c r="E342" s="151">
        <v>135.4</v>
      </c>
      <c r="F342" s="151">
        <v>135.4</v>
      </c>
    </row>
    <row r="343" spans="1:6" ht="31.2">
      <c r="A343" s="147" t="s">
        <v>431</v>
      </c>
      <c r="B343" s="148" t="s">
        <v>432</v>
      </c>
      <c r="C343" s="149" t="s">
        <v>159</v>
      </c>
      <c r="D343" s="150">
        <v>0</v>
      </c>
      <c r="E343" s="151">
        <v>135.4</v>
      </c>
      <c r="F343" s="151">
        <v>135.4</v>
      </c>
    </row>
    <row r="344" spans="1:6">
      <c r="A344" s="147" t="s">
        <v>176</v>
      </c>
      <c r="B344" s="148" t="s">
        <v>432</v>
      </c>
      <c r="C344" s="149" t="s">
        <v>177</v>
      </c>
      <c r="D344" s="150">
        <v>0</v>
      </c>
      <c r="E344" s="151">
        <v>135.4</v>
      </c>
      <c r="F344" s="151">
        <v>135.4</v>
      </c>
    </row>
    <row r="345" spans="1:6">
      <c r="A345" s="147" t="s">
        <v>301</v>
      </c>
      <c r="B345" s="148" t="s">
        <v>432</v>
      </c>
      <c r="C345" s="149" t="s">
        <v>177</v>
      </c>
      <c r="D345" s="150">
        <v>113</v>
      </c>
      <c r="E345" s="151">
        <v>135.4</v>
      </c>
      <c r="F345" s="151">
        <v>135.4</v>
      </c>
    </row>
    <row r="346" spans="1:6" ht="31.2">
      <c r="A346" s="147" t="s">
        <v>433</v>
      </c>
      <c r="B346" s="148" t="s">
        <v>434</v>
      </c>
      <c r="C346" s="149" t="s">
        <v>159</v>
      </c>
      <c r="D346" s="150">
        <v>0</v>
      </c>
      <c r="E346" s="151">
        <v>20394.3</v>
      </c>
      <c r="F346" s="151">
        <v>18857.2</v>
      </c>
    </row>
    <row r="347" spans="1:6" ht="31.2">
      <c r="A347" s="147" t="s">
        <v>225</v>
      </c>
      <c r="B347" s="148" t="s">
        <v>435</v>
      </c>
      <c r="C347" s="149" t="s">
        <v>159</v>
      </c>
      <c r="D347" s="150">
        <v>0</v>
      </c>
      <c r="E347" s="151">
        <v>20394.3</v>
      </c>
      <c r="F347" s="151">
        <v>18857.2</v>
      </c>
    </row>
    <row r="348" spans="1:6" ht="62.4">
      <c r="A348" s="147" t="s">
        <v>180</v>
      </c>
      <c r="B348" s="148" t="s">
        <v>435</v>
      </c>
      <c r="C348" s="149" t="s">
        <v>181</v>
      </c>
      <c r="D348" s="150">
        <v>0</v>
      </c>
      <c r="E348" s="151">
        <v>17848.8</v>
      </c>
      <c r="F348" s="151">
        <v>16578.099999999999</v>
      </c>
    </row>
    <row r="349" spans="1:6" ht="46.8">
      <c r="A349" s="147" t="s">
        <v>322</v>
      </c>
      <c r="B349" s="148" t="s">
        <v>435</v>
      </c>
      <c r="C349" s="149" t="s">
        <v>181</v>
      </c>
      <c r="D349" s="150">
        <v>104</v>
      </c>
      <c r="E349" s="151">
        <v>17848.8</v>
      </c>
      <c r="F349" s="151">
        <v>16578.099999999999</v>
      </c>
    </row>
    <row r="350" spans="1:6" ht="31.2">
      <c r="A350" s="147" t="s">
        <v>166</v>
      </c>
      <c r="B350" s="148" t="s">
        <v>435</v>
      </c>
      <c r="C350" s="149" t="s">
        <v>167</v>
      </c>
      <c r="D350" s="150">
        <v>0</v>
      </c>
      <c r="E350" s="151">
        <v>2538.5</v>
      </c>
      <c r="F350" s="151">
        <v>2272.1</v>
      </c>
    </row>
    <row r="351" spans="1:6" ht="46.8">
      <c r="A351" s="147" t="s">
        <v>322</v>
      </c>
      <c r="B351" s="148" t="s">
        <v>435</v>
      </c>
      <c r="C351" s="149" t="s">
        <v>167</v>
      </c>
      <c r="D351" s="150">
        <v>104</v>
      </c>
      <c r="E351" s="151">
        <v>2538.5</v>
      </c>
      <c r="F351" s="151">
        <v>2272.1</v>
      </c>
    </row>
    <row r="352" spans="1:6">
      <c r="A352" s="147" t="s">
        <v>176</v>
      </c>
      <c r="B352" s="148" t="s">
        <v>435</v>
      </c>
      <c r="C352" s="149" t="s">
        <v>177</v>
      </c>
      <c r="D352" s="150">
        <v>0</v>
      </c>
      <c r="E352" s="151">
        <v>7</v>
      </c>
      <c r="F352" s="151">
        <v>7</v>
      </c>
    </row>
    <row r="353" spans="1:6" ht="46.8">
      <c r="A353" s="147" t="s">
        <v>322</v>
      </c>
      <c r="B353" s="148" t="s">
        <v>435</v>
      </c>
      <c r="C353" s="149" t="s">
        <v>177</v>
      </c>
      <c r="D353" s="150">
        <v>104</v>
      </c>
      <c r="E353" s="151">
        <v>7</v>
      </c>
      <c r="F353" s="151">
        <v>7</v>
      </c>
    </row>
    <row r="354" spans="1:6" ht="31.2">
      <c r="A354" s="147" t="s">
        <v>436</v>
      </c>
      <c r="B354" s="148" t="s">
        <v>437</v>
      </c>
      <c r="C354" s="149" t="s">
        <v>159</v>
      </c>
      <c r="D354" s="150">
        <v>0</v>
      </c>
      <c r="E354" s="151">
        <v>1469</v>
      </c>
      <c r="F354" s="151">
        <v>1370</v>
      </c>
    </row>
    <row r="355" spans="1:6" ht="31.2">
      <c r="A355" s="147" t="s">
        <v>225</v>
      </c>
      <c r="B355" s="148" t="s">
        <v>438</v>
      </c>
      <c r="C355" s="149" t="s">
        <v>159</v>
      </c>
      <c r="D355" s="150">
        <v>0</v>
      </c>
      <c r="E355" s="151">
        <v>1469</v>
      </c>
      <c r="F355" s="151">
        <v>1370</v>
      </c>
    </row>
    <row r="356" spans="1:6" ht="62.4">
      <c r="A356" s="147" t="s">
        <v>180</v>
      </c>
      <c r="B356" s="148" t="s">
        <v>438</v>
      </c>
      <c r="C356" s="149" t="s">
        <v>181</v>
      </c>
      <c r="D356" s="150">
        <v>0</v>
      </c>
      <c r="E356" s="151">
        <v>1469</v>
      </c>
      <c r="F356" s="151">
        <v>1370</v>
      </c>
    </row>
    <row r="357" spans="1:6" ht="31.2">
      <c r="A357" s="147" t="s">
        <v>439</v>
      </c>
      <c r="B357" s="148" t="s">
        <v>438</v>
      </c>
      <c r="C357" s="149" t="s">
        <v>181</v>
      </c>
      <c r="D357" s="150">
        <v>102</v>
      </c>
      <c r="E357" s="151">
        <v>1469</v>
      </c>
      <c r="F357" s="151">
        <v>1370</v>
      </c>
    </row>
    <row r="358" spans="1:6" ht="31.2">
      <c r="A358" s="147" t="s">
        <v>440</v>
      </c>
      <c r="B358" s="148" t="s">
        <v>441</v>
      </c>
      <c r="C358" s="149" t="s">
        <v>159</v>
      </c>
      <c r="D358" s="150">
        <v>0</v>
      </c>
      <c r="E358" s="151">
        <v>3860.4</v>
      </c>
      <c r="F358" s="151">
        <v>3860.7</v>
      </c>
    </row>
    <row r="359" spans="1:6" ht="46.8">
      <c r="A359" s="147" t="s">
        <v>442</v>
      </c>
      <c r="B359" s="148" t="s">
        <v>443</v>
      </c>
      <c r="C359" s="149" t="s">
        <v>159</v>
      </c>
      <c r="D359" s="150">
        <v>0</v>
      </c>
      <c r="E359" s="151">
        <v>6.9</v>
      </c>
      <c r="F359" s="151">
        <v>7.2</v>
      </c>
    </row>
    <row r="360" spans="1:6" ht="31.2">
      <c r="A360" s="147" t="s">
        <v>166</v>
      </c>
      <c r="B360" s="148" t="s">
        <v>443</v>
      </c>
      <c r="C360" s="149" t="s">
        <v>167</v>
      </c>
      <c r="D360" s="150">
        <v>0</v>
      </c>
      <c r="E360" s="151">
        <v>6.9</v>
      </c>
      <c r="F360" s="151">
        <v>7.2</v>
      </c>
    </row>
    <row r="361" spans="1:6">
      <c r="A361" s="147" t="s">
        <v>444</v>
      </c>
      <c r="B361" s="148" t="s">
        <v>443</v>
      </c>
      <c r="C361" s="149" t="s">
        <v>167</v>
      </c>
      <c r="D361" s="150">
        <v>105</v>
      </c>
      <c r="E361" s="151">
        <v>6.9</v>
      </c>
      <c r="F361" s="151">
        <v>7.2</v>
      </c>
    </row>
    <row r="362" spans="1:6" ht="62.4">
      <c r="A362" s="147" t="s">
        <v>445</v>
      </c>
      <c r="B362" s="148" t="s">
        <v>446</v>
      </c>
      <c r="C362" s="149" t="s">
        <v>159</v>
      </c>
      <c r="D362" s="150">
        <v>0</v>
      </c>
      <c r="E362" s="151">
        <v>1268.5</v>
      </c>
      <c r="F362" s="151">
        <v>1268.5</v>
      </c>
    </row>
    <row r="363" spans="1:6" ht="62.4">
      <c r="A363" s="147" t="s">
        <v>180</v>
      </c>
      <c r="B363" s="148" t="s">
        <v>446</v>
      </c>
      <c r="C363" s="149" t="s">
        <v>181</v>
      </c>
      <c r="D363" s="150">
        <v>0</v>
      </c>
      <c r="E363" s="151">
        <v>1162.7</v>
      </c>
      <c r="F363" s="151">
        <v>1162.7</v>
      </c>
    </row>
    <row r="364" spans="1:6" ht="46.8">
      <c r="A364" s="147" t="s">
        <v>322</v>
      </c>
      <c r="B364" s="148" t="s">
        <v>446</v>
      </c>
      <c r="C364" s="149" t="s">
        <v>181</v>
      </c>
      <c r="D364" s="150">
        <v>104</v>
      </c>
      <c r="E364" s="151">
        <v>1162.7</v>
      </c>
      <c r="F364" s="151">
        <v>1162.7</v>
      </c>
    </row>
    <row r="365" spans="1:6" ht="31.2">
      <c r="A365" s="147" t="s">
        <v>166</v>
      </c>
      <c r="B365" s="148" t="s">
        <v>446</v>
      </c>
      <c r="C365" s="149" t="s">
        <v>167</v>
      </c>
      <c r="D365" s="150">
        <v>0</v>
      </c>
      <c r="E365" s="151">
        <v>105.8</v>
      </c>
      <c r="F365" s="151">
        <v>105.8</v>
      </c>
    </row>
    <row r="366" spans="1:6" ht="46.8">
      <c r="A366" s="147" t="s">
        <v>322</v>
      </c>
      <c r="B366" s="148" t="s">
        <v>446</v>
      </c>
      <c r="C366" s="149" t="s">
        <v>167</v>
      </c>
      <c r="D366" s="150">
        <v>104</v>
      </c>
      <c r="E366" s="151">
        <v>105.8</v>
      </c>
      <c r="F366" s="151">
        <v>105.8</v>
      </c>
    </row>
    <row r="367" spans="1:6" ht="62.4">
      <c r="A367" s="147" t="s">
        <v>447</v>
      </c>
      <c r="B367" s="148" t="s">
        <v>448</v>
      </c>
      <c r="C367" s="149" t="s">
        <v>159</v>
      </c>
      <c r="D367" s="150">
        <v>0</v>
      </c>
      <c r="E367" s="151">
        <v>1289.0999999999999</v>
      </c>
      <c r="F367" s="151">
        <v>1289.0999999999999</v>
      </c>
    </row>
    <row r="368" spans="1:6" ht="62.4">
      <c r="A368" s="147" t="s">
        <v>180</v>
      </c>
      <c r="B368" s="148" t="s">
        <v>448</v>
      </c>
      <c r="C368" s="149" t="s">
        <v>181</v>
      </c>
      <c r="D368" s="150">
        <v>0</v>
      </c>
      <c r="E368" s="151">
        <v>1075.7</v>
      </c>
      <c r="F368" s="151">
        <v>1075.7</v>
      </c>
    </row>
    <row r="369" spans="1:6" ht="46.8">
      <c r="A369" s="147" t="s">
        <v>322</v>
      </c>
      <c r="B369" s="148" t="s">
        <v>448</v>
      </c>
      <c r="C369" s="149" t="s">
        <v>181</v>
      </c>
      <c r="D369" s="150">
        <v>104</v>
      </c>
      <c r="E369" s="151">
        <v>1075.7</v>
      </c>
      <c r="F369" s="151">
        <v>1075.7</v>
      </c>
    </row>
    <row r="370" spans="1:6" ht="31.2">
      <c r="A370" s="147" t="s">
        <v>166</v>
      </c>
      <c r="B370" s="148" t="s">
        <v>448</v>
      </c>
      <c r="C370" s="149" t="s">
        <v>167</v>
      </c>
      <c r="D370" s="150">
        <v>0</v>
      </c>
      <c r="E370" s="151">
        <v>213.4</v>
      </c>
      <c r="F370" s="151">
        <v>213.4</v>
      </c>
    </row>
    <row r="371" spans="1:6" ht="46.8">
      <c r="A371" s="147" t="s">
        <v>322</v>
      </c>
      <c r="B371" s="148" t="s">
        <v>448</v>
      </c>
      <c r="C371" s="149" t="s">
        <v>167</v>
      </c>
      <c r="D371" s="150">
        <v>104</v>
      </c>
      <c r="E371" s="151">
        <v>213.4</v>
      </c>
      <c r="F371" s="151">
        <v>213.4</v>
      </c>
    </row>
    <row r="372" spans="1:6" ht="31.2">
      <c r="A372" s="147" t="s">
        <v>449</v>
      </c>
      <c r="B372" s="148" t="s">
        <v>450</v>
      </c>
      <c r="C372" s="149" t="s">
        <v>159</v>
      </c>
      <c r="D372" s="150">
        <v>0</v>
      </c>
      <c r="E372" s="151">
        <v>629.6</v>
      </c>
      <c r="F372" s="151">
        <v>629.6</v>
      </c>
    </row>
    <row r="373" spans="1:6" ht="62.4">
      <c r="A373" s="147" t="s">
        <v>180</v>
      </c>
      <c r="B373" s="148" t="s">
        <v>450</v>
      </c>
      <c r="C373" s="149" t="s">
        <v>181</v>
      </c>
      <c r="D373" s="150">
        <v>0</v>
      </c>
      <c r="E373" s="151">
        <v>576.6</v>
      </c>
      <c r="F373" s="151">
        <v>576.6</v>
      </c>
    </row>
    <row r="374" spans="1:6" ht="46.8">
      <c r="A374" s="147" t="s">
        <v>322</v>
      </c>
      <c r="B374" s="148" t="s">
        <v>450</v>
      </c>
      <c r="C374" s="149" t="s">
        <v>181</v>
      </c>
      <c r="D374" s="150">
        <v>104</v>
      </c>
      <c r="E374" s="151">
        <v>576.6</v>
      </c>
      <c r="F374" s="151">
        <v>576.6</v>
      </c>
    </row>
    <row r="375" spans="1:6" ht="31.2">
      <c r="A375" s="147" t="s">
        <v>166</v>
      </c>
      <c r="B375" s="148" t="s">
        <v>450</v>
      </c>
      <c r="C375" s="149" t="s">
        <v>167</v>
      </c>
      <c r="D375" s="150">
        <v>0</v>
      </c>
      <c r="E375" s="151">
        <v>53</v>
      </c>
      <c r="F375" s="151">
        <v>53</v>
      </c>
    </row>
    <row r="376" spans="1:6" ht="46.8">
      <c r="A376" s="147" t="s">
        <v>322</v>
      </c>
      <c r="B376" s="148" t="s">
        <v>450</v>
      </c>
      <c r="C376" s="149" t="s">
        <v>167</v>
      </c>
      <c r="D376" s="150">
        <v>104</v>
      </c>
      <c r="E376" s="151">
        <v>53</v>
      </c>
      <c r="F376" s="151">
        <v>53</v>
      </c>
    </row>
    <row r="377" spans="1:6" ht="46.8">
      <c r="A377" s="147" t="s">
        <v>451</v>
      </c>
      <c r="B377" s="148" t="s">
        <v>452</v>
      </c>
      <c r="C377" s="149" t="s">
        <v>159</v>
      </c>
      <c r="D377" s="150">
        <v>0</v>
      </c>
      <c r="E377" s="151">
        <v>629.6</v>
      </c>
      <c r="F377" s="151">
        <v>629.6</v>
      </c>
    </row>
    <row r="378" spans="1:6" ht="62.4">
      <c r="A378" s="147" t="s">
        <v>180</v>
      </c>
      <c r="B378" s="148" t="s">
        <v>452</v>
      </c>
      <c r="C378" s="149" t="s">
        <v>181</v>
      </c>
      <c r="D378" s="150">
        <v>0</v>
      </c>
      <c r="E378" s="151">
        <v>576.6</v>
      </c>
      <c r="F378" s="151">
        <v>576.6</v>
      </c>
    </row>
    <row r="379" spans="1:6" ht="46.8">
      <c r="A379" s="147" t="s">
        <v>322</v>
      </c>
      <c r="B379" s="148" t="s">
        <v>452</v>
      </c>
      <c r="C379" s="149" t="s">
        <v>181</v>
      </c>
      <c r="D379" s="150">
        <v>104</v>
      </c>
      <c r="E379" s="151">
        <v>576.6</v>
      </c>
      <c r="F379" s="151">
        <v>576.6</v>
      </c>
    </row>
    <row r="380" spans="1:6" ht="31.2">
      <c r="A380" s="147" t="s">
        <v>166</v>
      </c>
      <c r="B380" s="148" t="s">
        <v>452</v>
      </c>
      <c r="C380" s="149" t="s">
        <v>167</v>
      </c>
      <c r="D380" s="150">
        <v>0</v>
      </c>
      <c r="E380" s="151">
        <v>53</v>
      </c>
      <c r="F380" s="151">
        <v>53</v>
      </c>
    </row>
    <row r="381" spans="1:6" ht="46.8">
      <c r="A381" s="147" t="s">
        <v>322</v>
      </c>
      <c r="B381" s="148" t="s">
        <v>452</v>
      </c>
      <c r="C381" s="149" t="s">
        <v>167</v>
      </c>
      <c r="D381" s="150">
        <v>104</v>
      </c>
      <c r="E381" s="151">
        <v>53</v>
      </c>
      <c r="F381" s="151">
        <v>53</v>
      </c>
    </row>
    <row r="382" spans="1:6" ht="93.6">
      <c r="A382" s="147" t="s">
        <v>453</v>
      </c>
      <c r="B382" s="148" t="s">
        <v>454</v>
      </c>
      <c r="C382" s="149" t="s">
        <v>159</v>
      </c>
      <c r="D382" s="150">
        <v>0</v>
      </c>
      <c r="E382" s="151">
        <v>0.7</v>
      </c>
      <c r="F382" s="151">
        <v>0.7</v>
      </c>
    </row>
    <row r="383" spans="1:6" ht="31.2">
      <c r="A383" s="147" t="s">
        <v>166</v>
      </c>
      <c r="B383" s="148" t="s">
        <v>454</v>
      </c>
      <c r="C383" s="149" t="s">
        <v>167</v>
      </c>
      <c r="D383" s="150">
        <v>0</v>
      </c>
      <c r="E383" s="151">
        <v>0.7</v>
      </c>
      <c r="F383" s="151">
        <v>0.7</v>
      </c>
    </row>
    <row r="384" spans="1:6" ht="46.8">
      <c r="A384" s="147" t="s">
        <v>322</v>
      </c>
      <c r="B384" s="148" t="s">
        <v>454</v>
      </c>
      <c r="C384" s="149" t="s">
        <v>167</v>
      </c>
      <c r="D384" s="150">
        <v>104</v>
      </c>
      <c r="E384" s="151">
        <v>0.7</v>
      </c>
      <c r="F384" s="151">
        <v>0.7</v>
      </c>
    </row>
    <row r="385" spans="1:6" ht="31.2">
      <c r="A385" s="147" t="s">
        <v>455</v>
      </c>
      <c r="B385" s="148" t="s">
        <v>456</v>
      </c>
      <c r="C385" s="149" t="s">
        <v>159</v>
      </c>
      <c r="D385" s="150">
        <v>0</v>
      </c>
      <c r="E385" s="151">
        <v>36</v>
      </c>
      <c r="F385" s="151">
        <v>36</v>
      </c>
    </row>
    <row r="386" spans="1:6" ht="62.4">
      <c r="A386" s="147" t="s">
        <v>180</v>
      </c>
      <c r="B386" s="148" t="s">
        <v>456</v>
      </c>
      <c r="C386" s="149" t="s">
        <v>181</v>
      </c>
      <c r="D386" s="150">
        <v>0</v>
      </c>
      <c r="E386" s="151">
        <v>33.5</v>
      </c>
      <c r="F386" s="151">
        <v>33.5</v>
      </c>
    </row>
    <row r="387" spans="1:6" ht="46.8">
      <c r="A387" s="147" t="s">
        <v>322</v>
      </c>
      <c r="B387" s="148" t="s">
        <v>456</v>
      </c>
      <c r="C387" s="149" t="s">
        <v>181</v>
      </c>
      <c r="D387" s="150">
        <v>104</v>
      </c>
      <c r="E387" s="151">
        <v>33.5</v>
      </c>
      <c r="F387" s="151">
        <v>33.5</v>
      </c>
    </row>
    <row r="388" spans="1:6" ht="31.2">
      <c r="A388" s="147" t="s">
        <v>166</v>
      </c>
      <c r="B388" s="148" t="s">
        <v>456</v>
      </c>
      <c r="C388" s="149" t="s">
        <v>167</v>
      </c>
      <c r="D388" s="150">
        <v>0</v>
      </c>
      <c r="E388" s="151">
        <v>2.5</v>
      </c>
      <c r="F388" s="151">
        <v>2.5</v>
      </c>
    </row>
    <row r="389" spans="1:6" ht="46.8">
      <c r="A389" s="147" t="s">
        <v>322</v>
      </c>
      <c r="B389" s="148" t="s">
        <v>456</v>
      </c>
      <c r="C389" s="149" t="s">
        <v>167</v>
      </c>
      <c r="D389" s="150">
        <v>104</v>
      </c>
      <c r="E389" s="151">
        <v>2.5</v>
      </c>
      <c r="F389" s="151">
        <v>2.5</v>
      </c>
    </row>
    <row r="390" spans="1:6" ht="31.2">
      <c r="A390" s="147" t="s">
        <v>457</v>
      </c>
      <c r="B390" s="148" t="s">
        <v>458</v>
      </c>
      <c r="C390" s="149" t="s">
        <v>159</v>
      </c>
      <c r="D390" s="150">
        <v>0</v>
      </c>
      <c r="E390" s="151">
        <v>10</v>
      </c>
      <c r="F390" s="151">
        <v>10</v>
      </c>
    </row>
    <row r="391" spans="1:6" ht="46.8">
      <c r="A391" s="147" t="s">
        <v>459</v>
      </c>
      <c r="B391" s="148" t="s">
        <v>460</v>
      </c>
      <c r="C391" s="149" t="s">
        <v>159</v>
      </c>
      <c r="D391" s="150">
        <v>0</v>
      </c>
      <c r="E391" s="151">
        <v>10</v>
      </c>
      <c r="F391" s="151">
        <v>10</v>
      </c>
    </row>
    <row r="392" spans="1:6">
      <c r="A392" s="147" t="s">
        <v>461</v>
      </c>
      <c r="B392" s="148" t="s">
        <v>462</v>
      </c>
      <c r="C392" s="149" t="s">
        <v>159</v>
      </c>
      <c r="D392" s="150">
        <v>0</v>
      </c>
      <c r="E392" s="151">
        <v>10</v>
      </c>
      <c r="F392" s="151">
        <v>10</v>
      </c>
    </row>
    <row r="393" spans="1:6">
      <c r="A393" s="147" t="s">
        <v>176</v>
      </c>
      <c r="B393" s="148" t="s">
        <v>462</v>
      </c>
      <c r="C393" s="149" t="s">
        <v>177</v>
      </c>
      <c r="D393" s="150">
        <v>0</v>
      </c>
      <c r="E393" s="151">
        <v>10</v>
      </c>
      <c r="F393" s="151">
        <v>10</v>
      </c>
    </row>
    <row r="394" spans="1:6">
      <c r="A394" s="147" t="s">
        <v>301</v>
      </c>
      <c r="B394" s="148" t="s">
        <v>462</v>
      </c>
      <c r="C394" s="149" t="s">
        <v>177</v>
      </c>
      <c r="D394" s="150">
        <v>113</v>
      </c>
      <c r="E394" s="151">
        <v>10</v>
      </c>
      <c r="F394" s="151">
        <v>10</v>
      </c>
    </row>
    <row r="395" spans="1:6" s="146" customFormat="1" ht="46.8">
      <c r="A395" s="141" t="s">
        <v>463</v>
      </c>
      <c r="B395" s="142" t="s">
        <v>464</v>
      </c>
      <c r="C395" s="143" t="s">
        <v>159</v>
      </c>
      <c r="D395" s="144">
        <v>0</v>
      </c>
      <c r="E395" s="145">
        <v>5799</v>
      </c>
      <c r="F395" s="145">
        <v>3897.3</v>
      </c>
    </row>
    <row r="396" spans="1:6" ht="46.8">
      <c r="A396" s="147" t="s">
        <v>465</v>
      </c>
      <c r="B396" s="148" t="s">
        <v>466</v>
      </c>
      <c r="C396" s="149" t="s">
        <v>159</v>
      </c>
      <c r="D396" s="150">
        <v>0</v>
      </c>
      <c r="E396" s="151">
        <v>2092.6999999999998</v>
      </c>
      <c r="F396" s="151">
        <v>386.7</v>
      </c>
    </row>
    <row r="397" spans="1:6" ht="31.2">
      <c r="A397" s="147" t="s">
        <v>467</v>
      </c>
      <c r="B397" s="148" t="s">
        <v>468</v>
      </c>
      <c r="C397" s="149" t="s">
        <v>159</v>
      </c>
      <c r="D397" s="150">
        <v>0</v>
      </c>
      <c r="E397" s="151">
        <v>2092.6999999999998</v>
      </c>
      <c r="F397" s="151">
        <v>386.7</v>
      </c>
    </row>
    <row r="398" spans="1:6" ht="46.8">
      <c r="A398" s="147" t="s">
        <v>469</v>
      </c>
      <c r="B398" s="148" t="s">
        <v>470</v>
      </c>
      <c r="C398" s="149" t="s">
        <v>159</v>
      </c>
      <c r="D398" s="150">
        <v>0</v>
      </c>
      <c r="E398" s="151">
        <v>37.299999999999997</v>
      </c>
      <c r="F398" s="151">
        <v>37.4</v>
      </c>
    </row>
    <row r="399" spans="1:6" ht="31.2">
      <c r="A399" s="147" t="s">
        <v>166</v>
      </c>
      <c r="B399" s="148" t="s">
        <v>470</v>
      </c>
      <c r="C399" s="149" t="s">
        <v>167</v>
      </c>
      <c r="D399" s="150">
        <v>0</v>
      </c>
      <c r="E399" s="151">
        <v>37.299999999999997</v>
      </c>
      <c r="F399" s="151">
        <v>37.4</v>
      </c>
    </row>
    <row r="400" spans="1:6">
      <c r="A400" s="147" t="s">
        <v>227</v>
      </c>
      <c r="B400" s="148" t="s">
        <v>470</v>
      </c>
      <c r="C400" s="149" t="s">
        <v>167</v>
      </c>
      <c r="D400" s="150">
        <v>709</v>
      </c>
      <c r="E400" s="151">
        <v>37.299999999999997</v>
      </c>
      <c r="F400" s="151">
        <v>37.4</v>
      </c>
    </row>
    <row r="401" spans="1:6">
      <c r="A401" s="147" t="s">
        <v>471</v>
      </c>
      <c r="B401" s="148" t="s">
        <v>472</v>
      </c>
      <c r="C401" s="149" t="s">
        <v>159</v>
      </c>
      <c r="D401" s="150">
        <v>0</v>
      </c>
      <c r="E401" s="151">
        <v>252.2</v>
      </c>
      <c r="F401" s="151">
        <v>349.3</v>
      </c>
    </row>
    <row r="402" spans="1:6" ht="31.2">
      <c r="A402" s="147" t="s">
        <v>166</v>
      </c>
      <c r="B402" s="148" t="s">
        <v>472</v>
      </c>
      <c r="C402" s="149" t="s">
        <v>167</v>
      </c>
      <c r="D402" s="150">
        <v>0</v>
      </c>
      <c r="E402" s="151">
        <v>252.2</v>
      </c>
      <c r="F402" s="151">
        <v>349.3</v>
      </c>
    </row>
    <row r="403" spans="1:6">
      <c r="A403" s="147" t="s">
        <v>473</v>
      </c>
      <c r="B403" s="148" t="s">
        <v>472</v>
      </c>
      <c r="C403" s="149" t="s">
        <v>167</v>
      </c>
      <c r="D403" s="150">
        <v>409</v>
      </c>
      <c r="E403" s="151">
        <v>252.2</v>
      </c>
      <c r="F403" s="151">
        <v>349.3</v>
      </c>
    </row>
    <row r="404" spans="1:6" ht="46.8">
      <c r="A404" s="147" t="s">
        <v>474</v>
      </c>
      <c r="B404" s="148" t="s">
        <v>475</v>
      </c>
      <c r="C404" s="149" t="s">
        <v>159</v>
      </c>
      <c r="D404" s="150">
        <v>0</v>
      </c>
      <c r="E404" s="151">
        <v>1803.2</v>
      </c>
      <c r="F404" s="151">
        <v>0</v>
      </c>
    </row>
    <row r="405" spans="1:6" ht="31.2">
      <c r="A405" s="147" t="s">
        <v>295</v>
      </c>
      <c r="B405" s="148" t="s">
        <v>475</v>
      </c>
      <c r="C405" s="149" t="s">
        <v>296</v>
      </c>
      <c r="D405" s="150">
        <v>0</v>
      </c>
      <c r="E405" s="151">
        <v>1803.2</v>
      </c>
      <c r="F405" s="151">
        <v>0</v>
      </c>
    </row>
    <row r="406" spans="1:6">
      <c r="A406" s="147" t="s">
        <v>476</v>
      </c>
      <c r="B406" s="148" t="s">
        <v>475</v>
      </c>
      <c r="C406" s="149" t="s">
        <v>296</v>
      </c>
      <c r="D406" s="150">
        <v>503</v>
      </c>
      <c r="E406" s="151">
        <v>1803.2</v>
      </c>
      <c r="F406" s="151">
        <v>0</v>
      </c>
    </row>
    <row r="407" spans="1:6" ht="46.8">
      <c r="A407" s="147" t="s">
        <v>477</v>
      </c>
      <c r="B407" s="148" t="s">
        <v>478</v>
      </c>
      <c r="C407" s="149" t="s">
        <v>159</v>
      </c>
      <c r="D407" s="150">
        <v>0</v>
      </c>
      <c r="E407" s="151">
        <v>33.5</v>
      </c>
      <c r="F407" s="151">
        <v>33.5</v>
      </c>
    </row>
    <row r="408" spans="1:6" ht="62.4">
      <c r="A408" s="147" t="s">
        <v>479</v>
      </c>
      <c r="B408" s="148" t="s">
        <v>480</v>
      </c>
      <c r="C408" s="149" t="s">
        <v>159</v>
      </c>
      <c r="D408" s="150">
        <v>0</v>
      </c>
      <c r="E408" s="151">
        <v>33.5</v>
      </c>
      <c r="F408" s="151">
        <v>33.5</v>
      </c>
    </row>
    <row r="409" spans="1:6">
      <c r="A409" s="147" t="s">
        <v>481</v>
      </c>
      <c r="B409" s="148" t="s">
        <v>482</v>
      </c>
      <c r="C409" s="149" t="s">
        <v>159</v>
      </c>
      <c r="D409" s="150">
        <v>0</v>
      </c>
      <c r="E409" s="151">
        <v>30.5</v>
      </c>
      <c r="F409" s="151">
        <v>30.5</v>
      </c>
    </row>
    <row r="410" spans="1:6" ht="31.2">
      <c r="A410" s="147" t="s">
        <v>166</v>
      </c>
      <c r="B410" s="148" t="s">
        <v>482</v>
      </c>
      <c r="C410" s="149" t="s">
        <v>167</v>
      </c>
      <c r="D410" s="150">
        <v>0</v>
      </c>
      <c r="E410" s="151">
        <v>30.5</v>
      </c>
      <c r="F410" s="151">
        <v>30.5</v>
      </c>
    </row>
    <row r="411" spans="1:6">
      <c r="A411" s="147" t="s">
        <v>301</v>
      </c>
      <c r="B411" s="148" t="s">
        <v>482</v>
      </c>
      <c r="C411" s="149" t="s">
        <v>167</v>
      </c>
      <c r="D411" s="150">
        <v>113</v>
      </c>
      <c r="E411" s="151">
        <v>30.5</v>
      </c>
      <c r="F411" s="151">
        <v>30.5</v>
      </c>
    </row>
    <row r="412" spans="1:6">
      <c r="A412" s="147" t="s">
        <v>483</v>
      </c>
      <c r="B412" s="148" t="s">
        <v>484</v>
      </c>
      <c r="C412" s="149" t="s">
        <v>159</v>
      </c>
      <c r="D412" s="150">
        <v>0</v>
      </c>
      <c r="E412" s="151">
        <v>3</v>
      </c>
      <c r="F412" s="151">
        <v>3</v>
      </c>
    </row>
    <row r="413" spans="1:6" ht="31.2">
      <c r="A413" s="147" t="s">
        <v>166</v>
      </c>
      <c r="B413" s="148" t="s">
        <v>484</v>
      </c>
      <c r="C413" s="149" t="s">
        <v>167</v>
      </c>
      <c r="D413" s="150">
        <v>0</v>
      </c>
      <c r="E413" s="151">
        <v>3</v>
      </c>
      <c r="F413" s="151">
        <v>3</v>
      </c>
    </row>
    <row r="414" spans="1:6">
      <c r="A414" s="147" t="s">
        <v>301</v>
      </c>
      <c r="B414" s="148" t="s">
        <v>484</v>
      </c>
      <c r="C414" s="149" t="s">
        <v>167</v>
      </c>
      <c r="D414" s="150">
        <v>113</v>
      </c>
      <c r="E414" s="151">
        <v>3</v>
      </c>
      <c r="F414" s="151">
        <v>3</v>
      </c>
    </row>
    <row r="415" spans="1:6" ht="31.2">
      <c r="A415" s="147" t="s">
        <v>485</v>
      </c>
      <c r="B415" s="148" t="s">
        <v>486</v>
      </c>
      <c r="C415" s="149" t="s">
        <v>159</v>
      </c>
      <c r="D415" s="150">
        <v>0</v>
      </c>
      <c r="E415" s="151">
        <v>3672.8</v>
      </c>
      <c r="F415" s="151">
        <v>3477.1</v>
      </c>
    </row>
    <row r="416" spans="1:6" ht="46.8">
      <c r="A416" s="147" t="s">
        <v>487</v>
      </c>
      <c r="B416" s="148" t="s">
        <v>488</v>
      </c>
      <c r="C416" s="149" t="s">
        <v>159</v>
      </c>
      <c r="D416" s="150">
        <v>0</v>
      </c>
      <c r="E416" s="151">
        <v>70</v>
      </c>
      <c r="F416" s="151">
        <v>70</v>
      </c>
    </row>
    <row r="417" spans="1:6" ht="31.2">
      <c r="A417" s="147" t="s">
        <v>489</v>
      </c>
      <c r="B417" s="148" t="s">
        <v>490</v>
      </c>
      <c r="C417" s="149" t="s">
        <v>159</v>
      </c>
      <c r="D417" s="150">
        <v>0</v>
      </c>
      <c r="E417" s="151">
        <v>25</v>
      </c>
      <c r="F417" s="151">
        <v>25</v>
      </c>
    </row>
    <row r="418" spans="1:6" ht="31.2">
      <c r="A418" s="147" t="s">
        <v>166</v>
      </c>
      <c r="B418" s="148" t="s">
        <v>490</v>
      </c>
      <c r="C418" s="149" t="s">
        <v>167</v>
      </c>
      <c r="D418" s="150">
        <v>0</v>
      </c>
      <c r="E418" s="151">
        <v>25</v>
      </c>
      <c r="F418" s="151">
        <v>25</v>
      </c>
    </row>
    <row r="419" spans="1:6">
      <c r="A419" s="147" t="s">
        <v>301</v>
      </c>
      <c r="B419" s="148" t="s">
        <v>490</v>
      </c>
      <c r="C419" s="149" t="s">
        <v>167</v>
      </c>
      <c r="D419" s="150">
        <v>113</v>
      </c>
      <c r="E419" s="151">
        <v>25</v>
      </c>
      <c r="F419" s="151">
        <v>25</v>
      </c>
    </row>
    <row r="420" spans="1:6" ht="31.2">
      <c r="A420" s="147" t="s">
        <v>491</v>
      </c>
      <c r="B420" s="148" t="s">
        <v>492</v>
      </c>
      <c r="C420" s="149" t="s">
        <v>159</v>
      </c>
      <c r="D420" s="150">
        <v>0</v>
      </c>
      <c r="E420" s="151">
        <v>15</v>
      </c>
      <c r="F420" s="151">
        <v>15</v>
      </c>
    </row>
    <row r="421" spans="1:6" ht="31.2">
      <c r="A421" s="147" t="s">
        <v>166</v>
      </c>
      <c r="B421" s="148" t="s">
        <v>492</v>
      </c>
      <c r="C421" s="149" t="s">
        <v>167</v>
      </c>
      <c r="D421" s="150">
        <v>0</v>
      </c>
      <c r="E421" s="151">
        <v>15</v>
      </c>
      <c r="F421" s="151">
        <v>15</v>
      </c>
    </row>
    <row r="422" spans="1:6">
      <c r="A422" s="147" t="s">
        <v>301</v>
      </c>
      <c r="B422" s="148" t="s">
        <v>492</v>
      </c>
      <c r="C422" s="149" t="s">
        <v>167</v>
      </c>
      <c r="D422" s="150">
        <v>113</v>
      </c>
      <c r="E422" s="151">
        <v>15</v>
      </c>
      <c r="F422" s="151">
        <v>15</v>
      </c>
    </row>
    <row r="423" spans="1:6" ht="62.4">
      <c r="A423" s="147" t="s">
        <v>493</v>
      </c>
      <c r="B423" s="148" t="s">
        <v>494</v>
      </c>
      <c r="C423" s="149" t="s">
        <v>159</v>
      </c>
      <c r="D423" s="150">
        <v>0</v>
      </c>
      <c r="E423" s="151">
        <v>5</v>
      </c>
      <c r="F423" s="151">
        <v>5</v>
      </c>
    </row>
    <row r="424" spans="1:6" ht="31.2">
      <c r="A424" s="147" t="s">
        <v>166</v>
      </c>
      <c r="B424" s="148" t="s">
        <v>494</v>
      </c>
      <c r="C424" s="149" t="s">
        <v>167</v>
      </c>
      <c r="D424" s="150">
        <v>0</v>
      </c>
      <c r="E424" s="151">
        <v>5</v>
      </c>
      <c r="F424" s="151">
        <v>5</v>
      </c>
    </row>
    <row r="425" spans="1:6">
      <c r="A425" s="147" t="s">
        <v>301</v>
      </c>
      <c r="B425" s="148" t="s">
        <v>494</v>
      </c>
      <c r="C425" s="149" t="s">
        <v>167</v>
      </c>
      <c r="D425" s="150">
        <v>113</v>
      </c>
      <c r="E425" s="151">
        <v>5</v>
      </c>
      <c r="F425" s="151">
        <v>5</v>
      </c>
    </row>
    <row r="426" spans="1:6" ht="46.8">
      <c r="A426" s="147" t="s">
        <v>495</v>
      </c>
      <c r="B426" s="148" t="s">
        <v>496</v>
      </c>
      <c r="C426" s="149" t="s">
        <v>159</v>
      </c>
      <c r="D426" s="150">
        <v>0</v>
      </c>
      <c r="E426" s="151">
        <v>10</v>
      </c>
      <c r="F426" s="151">
        <v>10</v>
      </c>
    </row>
    <row r="427" spans="1:6" ht="31.2">
      <c r="A427" s="147" t="s">
        <v>166</v>
      </c>
      <c r="B427" s="148" t="s">
        <v>496</v>
      </c>
      <c r="C427" s="149" t="s">
        <v>167</v>
      </c>
      <c r="D427" s="150">
        <v>0</v>
      </c>
      <c r="E427" s="151">
        <v>10</v>
      </c>
      <c r="F427" s="151">
        <v>10</v>
      </c>
    </row>
    <row r="428" spans="1:6">
      <c r="A428" s="147" t="s">
        <v>301</v>
      </c>
      <c r="B428" s="148" t="s">
        <v>496</v>
      </c>
      <c r="C428" s="149" t="s">
        <v>167</v>
      </c>
      <c r="D428" s="150">
        <v>113</v>
      </c>
      <c r="E428" s="151">
        <v>10</v>
      </c>
      <c r="F428" s="151">
        <v>10</v>
      </c>
    </row>
    <row r="429" spans="1:6" ht="46.8">
      <c r="A429" s="147" t="s">
        <v>497</v>
      </c>
      <c r="B429" s="148" t="s">
        <v>498</v>
      </c>
      <c r="C429" s="149" t="s">
        <v>159</v>
      </c>
      <c r="D429" s="150">
        <v>0</v>
      </c>
      <c r="E429" s="151">
        <v>15</v>
      </c>
      <c r="F429" s="151">
        <v>15</v>
      </c>
    </row>
    <row r="430" spans="1:6" ht="31.2">
      <c r="A430" s="147" t="s">
        <v>166</v>
      </c>
      <c r="B430" s="148" t="s">
        <v>498</v>
      </c>
      <c r="C430" s="149" t="s">
        <v>167</v>
      </c>
      <c r="D430" s="150">
        <v>0</v>
      </c>
      <c r="E430" s="151">
        <v>15</v>
      </c>
      <c r="F430" s="151">
        <v>15</v>
      </c>
    </row>
    <row r="431" spans="1:6">
      <c r="A431" s="147" t="s">
        <v>301</v>
      </c>
      <c r="B431" s="148" t="s">
        <v>498</v>
      </c>
      <c r="C431" s="149" t="s">
        <v>167</v>
      </c>
      <c r="D431" s="150">
        <v>113</v>
      </c>
      <c r="E431" s="151">
        <v>15</v>
      </c>
      <c r="F431" s="151">
        <v>15</v>
      </c>
    </row>
    <row r="432" spans="1:6" ht="46.8">
      <c r="A432" s="147" t="s">
        <v>499</v>
      </c>
      <c r="B432" s="148" t="s">
        <v>500</v>
      </c>
      <c r="C432" s="149" t="s">
        <v>159</v>
      </c>
      <c r="D432" s="150">
        <v>0</v>
      </c>
      <c r="E432" s="151">
        <v>3602.8</v>
      </c>
      <c r="F432" s="151">
        <v>3407.1</v>
      </c>
    </row>
    <row r="433" spans="1:6" ht="19.5" customHeight="1">
      <c r="A433" s="147" t="s">
        <v>171</v>
      </c>
      <c r="B433" s="148" t="s">
        <v>501</v>
      </c>
      <c r="C433" s="149" t="s">
        <v>159</v>
      </c>
      <c r="D433" s="150">
        <v>0</v>
      </c>
      <c r="E433" s="151">
        <v>30</v>
      </c>
      <c r="F433" s="151">
        <v>0</v>
      </c>
    </row>
    <row r="434" spans="1:6" ht="31.2">
      <c r="A434" s="147" t="s">
        <v>166</v>
      </c>
      <c r="B434" s="148" t="s">
        <v>501</v>
      </c>
      <c r="C434" s="149" t="s">
        <v>167</v>
      </c>
      <c r="D434" s="150">
        <v>0</v>
      </c>
      <c r="E434" s="151">
        <v>30</v>
      </c>
      <c r="F434" s="151">
        <v>0</v>
      </c>
    </row>
    <row r="435" spans="1:6" ht="31.2">
      <c r="A435" s="147" t="s">
        <v>173</v>
      </c>
      <c r="B435" s="148" t="s">
        <v>501</v>
      </c>
      <c r="C435" s="149" t="s">
        <v>167</v>
      </c>
      <c r="D435" s="150">
        <v>705</v>
      </c>
      <c r="E435" s="151">
        <v>30</v>
      </c>
      <c r="F435" s="151">
        <v>0</v>
      </c>
    </row>
    <row r="436" spans="1:6">
      <c r="A436" s="147" t="s">
        <v>174</v>
      </c>
      <c r="B436" s="148" t="s">
        <v>502</v>
      </c>
      <c r="C436" s="149" t="s">
        <v>159</v>
      </c>
      <c r="D436" s="150">
        <v>0</v>
      </c>
      <c r="E436" s="151">
        <v>3572.8</v>
      </c>
      <c r="F436" s="151">
        <v>3407.1</v>
      </c>
    </row>
    <row r="437" spans="1:6" ht="62.4">
      <c r="A437" s="147" t="s">
        <v>180</v>
      </c>
      <c r="B437" s="148" t="s">
        <v>502</v>
      </c>
      <c r="C437" s="149" t="s">
        <v>181</v>
      </c>
      <c r="D437" s="150">
        <v>0</v>
      </c>
      <c r="E437" s="151">
        <v>2531.1999999999998</v>
      </c>
      <c r="F437" s="151">
        <v>2323</v>
      </c>
    </row>
    <row r="438" spans="1:6" ht="31.2">
      <c r="A438" s="147" t="s">
        <v>503</v>
      </c>
      <c r="B438" s="148" t="s">
        <v>502</v>
      </c>
      <c r="C438" s="149" t="s">
        <v>181</v>
      </c>
      <c r="D438" s="150">
        <v>314</v>
      </c>
      <c r="E438" s="151">
        <v>2531.1999999999998</v>
      </c>
      <c r="F438" s="151">
        <v>2323</v>
      </c>
    </row>
    <row r="439" spans="1:6" ht="31.2">
      <c r="A439" s="147" t="s">
        <v>166</v>
      </c>
      <c r="B439" s="148" t="s">
        <v>502</v>
      </c>
      <c r="C439" s="149" t="s">
        <v>167</v>
      </c>
      <c r="D439" s="150">
        <v>0</v>
      </c>
      <c r="E439" s="151">
        <v>1041.5999999999999</v>
      </c>
      <c r="F439" s="151">
        <v>1084.0999999999999</v>
      </c>
    </row>
    <row r="440" spans="1:6" ht="31.2">
      <c r="A440" s="147" t="s">
        <v>503</v>
      </c>
      <c r="B440" s="148" t="s">
        <v>502</v>
      </c>
      <c r="C440" s="149" t="s">
        <v>167</v>
      </c>
      <c r="D440" s="150">
        <v>314</v>
      </c>
      <c r="E440" s="151">
        <v>1041.5999999999999</v>
      </c>
      <c r="F440" s="151">
        <v>1084.0999999999999</v>
      </c>
    </row>
    <row r="441" spans="1:6" s="146" customFormat="1" ht="46.8">
      <c r="A441" s="141" t="s">
        <v>504</v>
      </c>
      <c r="B441" s="142" t="s">
        <v>505</v>
      </c>
      <c r="C441" s="143" t="s">
        <v>159</v>
      </c>
      <c r="D441" s="144">
        <v>0</v>
      </c>
      <c r="E441" s="145">
        <v>1166</v>
      </c>
      <c r="F441" s="145">
        <v>629</v>
      </c>
    </row>
    <row r="442" spans="1:6" ht="31.2">
      <c r="A442" s="147" t="s">
        <v>506</v>
      </c>
      <c r="B442" s="148" t="s">
        <v>507</v>
      </c>
      <c r="C442" s="149" t="s">
        <v>159</v>
      </c>
      <c r="D442" s="150">
        <v>0</v>
      </c>
      <c r="E442" s="151">
        <v>166</v>
      </c>
      <c r="F442" s="151">
        <v>166</v>
      </c>
    </row>
    <row r="443" spans="1:6" ht="46.8">
      <c r="A443" s="147" t="s">
        <v>508</v>
      </c>
      <c r="B443" s="148" t="s">
        <v>509</v>
      </c>
      <c r="C443" s="149" t="s">
        <v>159</v>
      </c>
      <c r="D443" s="150">
        <v>0</v>
      </c>
      <c r="E443" s="151">
        <v>166</v>
      </c>
      <c r="F443" s="151">
        <v>166</v>
      </c>
    </row>
    <row r="444" spans="1:6" ht="46.8">
      <c r="A444" s="147" t="s">
        <v>510</v>
      </c>
      <c r="B444" s="148" t="s">
        <v>511</v>
      </c>
      <c r="C444" s="149" t="s">
        <v>159</v>
      </c>
      <c r="D444" s="150">
        <v>0</v>
      </c>
      <c r="E444" s="151">
        <v>106</v>
      </c>
      <c r="F444" s="151">
        <v>106</v>
      </c>
    </row>
    <row r="445" spans="1:6" ht="31.2">
      <c r="A445" s="147" t="s">
        <v>166</v>
      </c>
      <c r="B445" s="148" t="s">
        <v>511</v>
      </c>
      <c r="C445" s="149" t="s">
        <v>167</v>
      </c>
      <c r="D445" s="150">
        <v>0</v>
      </c>
      <c r="E445" s="151">
        <v>106</v>
      </c>
      <c r="F445" s="151">
        <v>106</v>
      </c>
    </row>
    <row r="446" spans="1:6">
      <c r="A446" s="147" t="s">
        <v>243</v>
      </c>
      <c r="B446" s="148" t="s">
        <v>511</v>
      </c>
      <c r="C446" s="149" t="s">
        <v>167</v>
      </c>
      <c r="D446" s="150">
        <v>707</v>
      </c>
      <c r="E446" s="151">
        <v>106</v>
      </c>
      <c r="F446" s="151">
        <v>106</v>
      </c>
    </row>
    <row r="447" spans="1:6" ht="31.2">
      <c r="A447" s="147" t="s">
        <v>512</v>
      </c>
      <c r="B447" s="148" t="s">
        <v>513</v>
      </c>
      <c r="C447" s="149" t="s">
        <v>159</v>
      </c>
      <c r="D447" s="150">
        <v>0</v>
      </c>
      <c r="E447" s="151">
        <v>40</v>
      </c>
      <c r="F447" s="151">
        <v>40</v>
      </c>
    </row>
    <row r="448" spans="1:6" ht="31.2">
      <c r="A448" s="147" t="s">
        <v>166</v>
      </c>
      <c r="B448" s="148" t="s">
        <v>513</v>
      </c>
      <c r="C448" s="149" t="s">
        <v>167</v>
      </c>
      <c r="D448" s="150">
        <v>0</v>
      </c>
      <c r="E448" s="151">
        <v>40</v>
      </c>
      <c r="F448" s="151">
        <v>40</v>
      </c>
    </row>
    <row r="449" spans="1:6">
      <c r="A449" s="147" t="s">
        <v>243</v>
      </c>
      <c r="B449" s="148" t="s">
        <v>513</v>
      </c>
      <c r="C449" s="149" t="s">
        <v>167</v>
      </c>
      <c r="D449" s="150">
        <v>707</v>
      </c>
      <c r="E449" s="151">
        <v>40</v>
      </c>
      <c r="F449" s="151">
        <v>40</v>
      </c>
    </row>
    <row r="450" spans="1:6" ht="31.2">
      <c r="A450" s="147" t="s">
        <v>514</v>
      </c>
      <c r="B450" s="148" t="s">
        <v>515</v>
      </c>
      <c r="C450" s="149" t="s">
        <v>159</v>
      </c>
      <c r="D450" s="150">
        <v>0</v>
      </c>
      <c r="E450" s="151">
        <v>20</v>
      </c>
      <c r="F450" s="151">
        <v>20</v>
      </c>
    </row>
    <row r="451" spans="1:6" ht="31.2">
      <c r="A451" s="147" t="s">
        <v>166</v>
      </c>
      <c r="B451" s="148" t="s">
        <v>515</v>
      </c>
      <c r="C451" s="149" t="s">
        <v>167</v>
      </c>
      <c r="D451" s="150">
        <v>0</v>
      </c>
      <c r="E451" s="151">
        <v>20</v>
      </c>
      <c r="F451" s="151">
        <v>20</v>
      </c>
    </row>
    <row r="452" spans="1:6">
      <c r="A452" s="147" t="s">
        <v>243</v>
      </c>
      <c r="B452" s="148" t="s">
        <v>515</v>
      </c>
      <c r="C452" s="149" t="s">
        <v>167</v>
      </c>
      <c r="D452" s="150">
        <v>707</v>
      </c>
      <c r="E452" s="151">
        <v>20</v>
      </c>
      <c r="F452" s="151">
        <v>20</v>
      </c>
    </row>
    <row r="453" spans="1:6" ht="46.8">
      <c r="A453" s="147" t="s">
        <v>517</v>
      </c>
      <c r="B453" s="148" t="s">
        <v>518</v>
      </c>
      <c r="C453" s="149" t="s">
        <v>159</v>
      </c>
      <c r="D453" s="150">
        <v>0</v>
      </c>
      <c r="E453" s="151">
        <v>379</v>
      </c>
      <c r="F453" s="151">
        <v>379</v>
      </c>
    </row>
    <row r="454" spans="1:6" ht="31.2">
      <c r="A454" s="147" t="s">
        <v>519</v>
      </c>
      <c r="B454" s="148" t="s">
        <v>520</v>
      </c>
      <c r="C454" s="149" t="s">
        <v>159</v>
      </c>
      <c r="D454" s="150">
        <v>0</v>
      </c>
      <c r="E454" s="151">
        <v>289</v>
      </c>
      <c r="F454" s="151">
        <v>289</v>
      </c>
    </row>
    <row r="455" spans="1:6" ht="31.2">
      <c r="A455" s="147" t="s">
        <v>521</v>
      </c>
      <c r="B455" s="148" t="s">
        <v>522</v>
      </c>
      <c r="C455" s="149" t="s">
        <v>159</v>
      </c>
      <c r="D455" s="150">
        <v>0</v>
      </c>
      <c r="E455" s="151">
        <v>263</v>
      </c>
      <c r="F455" s="151">
        <v>263</v>
      </c>
    </row>
    <row r="456" spans="1:6" ht="31.2">
      <c r="A456" s="147" t="s">
        <v>166</v>
      </c>
      <c r="B456" s="148" t="s">
        <v>522</v>
      </c>
      <c r="C456" s="149" t="s">
        <v>167</v>
      </c>
      <c r="D456" s="150">
        <v>0</v>
      </c>
      <c r="E456" s="151">
        <v>263</v>
      </c>
      <c r="F456" s="151">
        <v>263</v>
      </c>
    </row>
    <row r="457" spans="1:6">
      <c r="A457" s="147" t="s">
        <v>523</v>
      </c>
      <c r="B457" s="148" t="s">
        <v>522</v>
      </c>
      <c r="C457" s="149" t="s">
        <v>167</v>
      </c>
      <c r="D457" s="150">
        <v>1101</v>
      </c>
      <c r="E457" s="151">
        <v>263</v>
      </c>
      <c r="F457" s="151">
        <v>263</v>
      </c>
    </row>
    <row r="458" spans="1:6" ht="31.2">
      <c r="A458" s="147" t="s">
        <v>524</v>
      </c>
      <c r="B458" s="148" t="s">
        <v>525</v>
      </c>
      <c r="C458" s="149" t="s">
        <v>159</v>
      </c>
      <c r="D458" s="150">
        <v>0</v>
      </c>
      <c r="E458" s="151">
        <v>6</v>
      </c>
      <c r="F458" s="151">
        <v>6</v>
      </c>
    </row>
    <row r="459" spans="1:6" ht="31.2">
      <c r="A459" s="147" t="s">
        <v>166</v>
      </c>
      <c r="B459" s="148" t="s">
        <v>525</v>
      </c>
      <c r="C459" s="149" t="s">
        <v>167</v>
      </c>
      <c r="D459" s="150">
        <v>0</v>
      </c>
      <c r="E459" s="151">
        <v>6</v>
      </c>
      <c r="F459" s="151">
        <v>6</v>
      </c>
    </row>
    <row r="460" spans="1:6">
      <c r="A460" s="147" t="s">
        <v>523</v>
      </c>
      <c r="B460" s="148" t="s">
        <v>525</v>
      </c>
      <c r="C460" s="149" t="s">
        <v>167</v>
      </c>
      <c r="D460" s="150">
        <v>1101</v>
      </c>
      <c r="E460" s="151">
        <v>6</v>
      </c>
      <c r="F460" s="151">
        <v>6</v>
      </c>
    </row>
    <row r="461" spans="1:6" ht="46.8">
      <c r="A461" s="147" t="s">
        <v>526</v>
      </c>
      <c r="B461" s="148" t="s">
        <v>527</v>
      </c>
      <c r="C461" s="149" t="s">
        <v>159</v>
      </c>
      <c r="D461" s="150">
        <v>0</v>
      </c>
      <c r="E461" s="151">
        <v>20</v>
      </c>
      <c r="F461" s="151">
        <v>20</v>
      </c>
    </row>
    <row r="462" spans="1:6" ht="31.2">
      <c r="A462" s="147" t="s">
        <v>166</v>
      </c>
      <c r="B462" s="148" t="s">
        <v>527</v>
      </c>
      <c r="C462" s="149" t="s">
        <v>167</v>
      </c>
      <c r="D462" s="150">
        <v>0</v>
      </c>
      <c r="E462" s="151">
        <v>20</v>
      </c>
      <c r="F462" s="151">
        <v>20</v>
      </c>
    </row>
    <row r="463" spans="1:6">
      <c r="A463" s="147" t="s">
        <v>523</v>
      </c>
      <c r="B463" s="148" t="s">
        <v>527</v>
      </c>
      <c r="C463" s="149" t="s">
        <v>167</v>
      </c>
      <c r="D463" s="150">
        <v>1101</v>
      </c>
      <c r="E463" s="151">
        <v>20</v>
      </c>
      <c r="F463" s="151">
        <v>20</v>
      </c>
    </row>
    <row r="464" spans="1:6" ht="31.2">
      <c r="A464" s="147" t="s">
        <v>530</v>
      </c>
      <c r="B464" s="148" t="s">
        <v>531</v>
      </c>
      <c r="C464" s="149" t="s">
        <v>159</v>
      </c>
      <c r="D464" s="150">
        <v>0</v>
      </c>
      <c r="E464" s="151">
        <v>90</v>
      </c>
      <c r="F464" s="151">
        <v>90</v>
      </c>
    </row>
    <row r="465" spans="1:6" ht="31.2">
      <c r="A465" s="147" t="s">
        <v>532</v>
      </c>
      <c r="B465" s="148" t="s">
        <v>533</v>
      </c>
      <c r="C465" s="149" t="s">
        <v>159</v>
      </c>
      <c r="D465" s="150">
        <v>0</v>
      </c>
      <c r="E465" s="151">
        <v>75</v>
      </c>
      <c r="F465" s="151">
        <v>75</v>
      </c>
    </row>
    <row r="466" spans="1:6" ht="31.2">
      <c r="A466" s="147" t="s">
        <v>166</v>
      </c>
      <c r="B466" s="148" t="s">
        <v>533</v>
      </c>
      <c r="C466" s="149" t="s">
        <v>167</v>
      </c>
      <c r="D466" s="150">
        <v>0</v>
      </c>
      <c r="E466" s="151">
        <v>75</v>
      </c>
      <c r="F466" s="151">
        <v>75</v>
      </c>
    </row>
    <row r="467" spans="1:6">
      <c r="A467" s="147" t="s">
        <v>523</v>
      </c>
      <c r="B467" s="148" t="s">
        <v>533</v>
      </c>
      <c r="C467" s="149" t="s">
        <v>167</v>
      </c>
      <c r="D467" s="150">
        <v>1101</v>
      </c>
      <c r="E467" s="151">
        <v>75</v>
      </c>
      <c r="F467" s="151">
        <v>75</v>
      </c>
    </row>
    <row r="468" spans="1:6" ht="31.2">
      <c r="A468" s="147" t="s">
        <v>534</v>
      </c>
      <c r="B468" s="148" t="s">
        <v>535</v>
      </c>
      <c r="C468" s="149" t="s">
        <v>159</v>
      </c>
      <c r="D468" s="150">
        <v>0</v>
      </c>
      <c r="E468" s="151">
        <v>15</v>
      </c>
      <c r="F468" s="151">
        <v>15</v>
      </c>
    </row>
    <row r="469" spans="1:6" ht="31.2">
      <c r="A469" s="147" t="s">
        <v>166</v>
      </c>
      <c r="B469" s="148" t="s">
        <v>535</v>
      </c>
      <c r="C469" s="149" t="s">
        <v>167</v>
      </c>
      <c r="D469" s="150">
        <v>0</v>
      </c>
      <c r="E469" s="151">
        <v>15</v>
      </c>
      <c r="F469" s="151">
        <v>15</v>
      </c>
    </row>
    <row r="470" spans="1:6">
      <c r="A470" s="147" t="s">
        <v>523</v>
      </c>
      <c r="B470" s="148" t="s">
        <v>535</v>
      </c>
      <c r="C470" s="149" t="s">
        <v>167</v>
      </c>
      <c r="D470" s="150">
        <v>1101</v>
      </c>
      <c r="E470" s="151">
        <v>15</v>
      </c>
      <c r="F470" s="151">
        <v>15</v>
      </c>
    </row>
    <row r="471" spans="1:6" ht="31.2">
      <c r="A471" s="147" t="s">
        <v>536</v>
      </c>
      <c r="B471" s="148" t="s">
        <v>537</v>
      </c>
      <c r="C471" s="149" t="s">
        <v>159</v>
      </c>
      <c r="D471" s="150">
        <v>0</v>
      </c>
      <c r="E471" s="151">
        <v>537</v>
      </c>
      <c r="F471" s="151">
        <v>0</v>
      </c>
    </row>
    <row r="472" spans="1:6" ht="31.2">
      <c r="A472" s="147" t="s">
        <v>538</v>
      </c>
      <c r="B472" s="148" t="s">
        <v>539</v>
      </c>
      <c r="C472" s="149" t="s">
        <v>159</v>
      </c>
      <c r="D472" s="150">
        <v>0</v>
      </c>
      <c r="E472" s="151">
        <v>537</v>
      </c>
      <c r="F472" s="151">
        <v>0</v>
      </c>
    </row>
    <row r="473" spans="1:6" ht="46.8">
      <c r="A473" s="147" t="s">
        <v>540</v>
      </c>
      <c r="B473" s="148" t="s">
        <v>541</v>
      </c>
      <c r="C473" s="149" t="s">
        <v>159</v>
      </c>
      <c r="D473" s="150">
        <v>0</v>
      </c>
      <c r="E473" s="151">
        <v>25</v>
      </c>
      <c r="F473" s="151">
        <v>0</v>
      </c>
    </row>
    <row r="474" spans="1:6">
      <c r="A474" s="147" t="s">
        <v>237</v>
      </c>
      <c r="B474" s="148" t="s">
        <v>541</v>
      </c>
      <c r="C474" s="149" t="s">
        <v>238</v>
      </c>
      <c r="D474" s="150">
        <v>0</v>
      </c>
      <c r="E474" s="151">
        <v>25</v>
      </c>
      <c r="F474" s="151">
        <v>0</v>
      </c>
    </row>
    <row r="475" spans="1:6">
      <c r="A475" s="147" t="s">
        <v>335</v>
      </c>
      <c r="B475" s="148" t="s">
        <v>541</v>
      </c>
      <c r="C475" s="149" t="s">
        <v>238</v>
      </c>
      <c r="D475" s="150">
        <v>1003</v>
      </c>
      <c r="E475" s="151">
        <v>25</v>
      </c>
      <c r="F475" s="151">
        <v>0</v>
      </c>
    </row>
    <row r="476" spans="1:6" ht="18.75" customHeight="1">
      <c r="A476" s="147" t="s">
        <v>542</v>
      </c>
      <c r="B476" s="148" t="s">
        <v>543</v>
      </c>
      <c r="C476" s="149" t="s">
        <v>159</v>
      </c>
      <c r="D476" s="150">
        <v>0</v>
      </c>
      <c r="E476" s="151">
        <v>512</v>
      </c>
      <c r="F476" s="151">
        <v>0</v>
      </c>
    </row>
    <row r="477" spans="1:6">
      <c r="A477" s="147" t="s">
        <v>237</v>
      </c>
      <c r="B477" s="148" t="s">
        <v>543</v>
      </c>
      <c r="C477" s="149" t="s">
        <v>238</v>
      </c>
      <c r="D477" s="150">
        <v>0</v>
      </c>
      <c r="E477" s="151">
        <v>512</v>
      </c>
      <c r="F477" s="151">
        <v>0</v>
      </c>
    </row>
    <row r="478" spans="1:6">
      <c r="A478" s="147" t="s">
        <v>335</v>
      </c>
      <c r="B478" s="148" t="s">
        <v>543</v>
      </c>
      <c r="C478" s="149" t="s">
        <v>238</v>
      </c>
      <c r="D478" s="150">
        <v>1003</v>
      </c>
      <c r="E478" s="151">
        <v>512</v>
      </c>
      <c r="F478" s="151">
        <v>0</v>
      </c>
    </row>
    <row r="479" spans="1:6" ht="62.4">
      <c r="A479" s="147" t="s">
        <v>544</v>
      </c>
      <c r="B479" s="148" t="s">
        <v>545</v>
      </c>
      <c r="C479" s="149" t="s">
        <v>159</v>
      </c>
      <c r="D479" s="150">
        <v>0</v>
      </c>
      <c r="E479" s="151">
        <v>84</v>
      </c>
      <c r="F479" s="151">
        <v>84</v>
      </c>
    </row>
    <row r="480" spans="1:6" ht="46.8">
      <c r="A480" s="147" t="s">
        <v>546</v>
      </c>
      <c r="B480" s="148" t="s">
        <v>547</v>
      </c>
      <c r="C480" s="149" t="s">
        <v>159</v>
      </c>
      <c r="D480" s="150">
        <v>0</v>
      </c>
      <c r="E480" s="151">
        <v>84</v>
      </c>
      <c r="F480" s="151">
        <v>84</v>
      </c>
    </row>
    <row r="481" spans="1:6" ht="31.2">
      <c r="A481" s="147" t="s">
        <v>548</v>
      </c>
      <c r="B481" s="148" t="s">
        <v>549</v>
      </c>
      <c r="C481" s="149" t="s">
        <v>159</v>
      </c>
      <c r="D481" s="150">
        <v>0</v>
      </c>
      <c r="E481" s="151">
        <v>20</v>
      </c>
      <c r="F481" s="151">
        <v>20</v>
      </c>
    </row>
    <row r="482" spans="1:6" ht="31.2">
      <c r="A482" s="147" t="s">
        <v>166</v>
      </c>
      <c r="B482" s="148" t="s">
        <v>549</v>
      </c>
      <c r="C482" s="149" t="s">
        <v>167</v>
      </c>
      <c r="D482" s="150">
        <v>0</v>
      </c>
      <c r="E482" s="151">
        <v>20</v>
      </c>
      <c r="F482" s="151">
        <v>20</v>
      </c>
    </row>
    <row r="483" spans="1:6">
      <c r="A483" s="147" t="s">
        <v>243</v>
      </c>
      <c r="B483" s="148" t="s">
        <v>549</v>
      </c>
      <c r="C483" s="149" t="s">
        <v>167</v>
      </c>
      <c r="D483" s="150">
        <v>707</v>
      </c>
      <c r="E483" s="151">
        <v>20</v>
      </c>
      <c r="F483" s="151">
        <v>20</v>
      </c>
    </row>
    <row r="484" spans="1:6" ht="31.2">
      <c r="A484" s="147" t="s">
        <v>550</v>
      </c>
      <c r="B484" s="148" t="s">
        <v>551</v>
      </c>
      <c r="C484" s="149" t="s">
        <v>159</v>
      </c>
      <c r="D484" s="150">
        <v>0</v>
      </c>
      <c r="E484" s="151">
        <v>64</v>
      </c>
      <c r="F484" s="151">
        <v>64</v>
      </c>
    </row>
    <row r="485" spans="1:6" ht="31.2">
      <c r="A485" s="147" t="s">
        <v>166</v>
      </c>
      <c r="B485" s="148" t="s">
        <v>551</v>
      </c>
      <c r="C485" s="149" t="s">
        <v>167</v>
      </c>
      <c r="D485" s="150">
        <v>0</v>
      </c>
      <c r="E485" s="151">
        <v>64</v>
      </c>
      <c r="F485" s="151">
        <v>64</v>
      </c>
    </row>
    <row r="486" spans="1:6">
      <c r="A486" s="147" t="s">
        <v>243</v>
      </c>
      <c r="B486" s="148" t="s">
        <v>551</v>
      </c>
      <c r="C486" s="149" t="s">
        <v>167</v>
      </c>
      <c r="D486" s="150">
        <v>707</v>
      </c>
      <c r="E486" s="151">
        <v>64</v>
      </c>
      <c r="F486" s="151">
        <v>64</v>
      </c>
    </row>
    <row r="487" spans="1:6" s="146" customFormat="1" ht="46.8">
      <c r="A487" s="141" t="s">
        <v>552</v>
      </c>
      <c r="B487" s="142" t="s">
        <v>553</v>
      </c>
      <c r="C487" s="143" t="s">
        <v>159</v>
      </c>
      <c r="D487" s="144">
        <v>0</v>
      </c>
      <c r="E487" s="145">
        <v>280</v>
      </c>
      <c r="F487" s="145">
        <v>238</v>
      </c>
    </row>
    <row r="488" spans="1:6" ht="31.5" customHeight="1">
      <c r="A488" s="147" t="s">
        <v>554</v>
      </c>
      <c r="B488" s="148" t="s">
        <v>555</v>
      </c>
      <c r="C488" s="149" t="s">
        <v>159</v>
      </c>
      <c r="D488" s="150">
        <v>0</v>
      </c>
      <c r="E488" s="151">
        <v>280</v>
      </c>
      <c r="F488" s="151">
        <v>238</v>
      </c>
    </row>
    <row r="489" spans="1:6" ht="46.8">
      <c r="A489" s="147" t="s">
        <v>556</v>
      </c>
      <c r="B489" s="148" t="s">
        <v>557</v>
      </c>
      <c r="C489" s="149" t="s">
        <v>159</v>
      </c>
      <c r="D489" s="150">
        <v>0</v>
      </c>
      <c r="E489" s="151">
        <v>50</v>
      </c>
      <c r="F489" s="151">
        <v>50</v>
      </c>
    </row>
    <row r="490" spans="1:6">
      <c r="A490" s="147" t="s">
        <v>237</v>
      </c>
      <c r="B490" s="148" t="s">
        <v>557</v>
      </c>
      <c r="C490" s="149" t="s">
        <v>238</v>
      </c>
      <c r="D490" s="150">
        <v>0</v>
      </c>
      <c r="E490" s="151">
        <v>50</v>
      </c>
      <c r="F490" s="151">
        <v>50</v>
      </c>
    </row>
    <row r="491" spans="1:6">
      <c r="A491" s="147" t="s">
        <v>558</v>
      </c>
      <c r="B491" s="148" t="s">
        <v>557</v>
      </c>
      <c r="C491" s="149" t="s">
        <v>238</v>
      </c>
      <c r="D491" s="150">
        <v>909</v>
      </c>
      <c r="E491" s="151">
        <v>50</v>
      </c>
      <c r="F491" s="151">
        <v>50</v>
      </c>
    </row>
    <row r="492" spans="1:6" ht="31.2">
      <c r="A492" s="147" t="s">
        <v>559</v>
      </c>
      <c r="B492" s="148" t="s">
        <v>560</v>
      </c>
      <c r="C492" s="149" t="s">
        <v>159</v>
      </c>
      <c r="D492" s="150">
        <v>0</v>
      </c>
      <c r="E492" s="151">
        <v>20</v>
      </c>
      <c r="F492" s="151">
        <v>20</v>
      </c>
    </row>
    <row r="493" spans="1:6" ht="31.2">
      <c r="A493" s="147" t="s">
        <v>166</v>
      </c>
      <c r="B493" s="148" t="s">
        <v>560</v>
      </c>
      <c r="C493" s="149" t="s">
        <v>167</v>
      </c>
      <c r="D493" s="150">
        <v>0</v>
      </c>
      <c r="E493" s="151">
        <v>20</v>
      </c>
      <c r="F493" s="151">
        <v>20</v>
      </c>
    </row>
    <row r="494" spans="1:6">
      <c r="A494" s="147" t="s">
        <v>558</v>
      </c>
      <c r="B494" s="148" t="s">
        <v>560</v>
      </c>
      <c r="C494" s="149" t="s">
        <v>167</v>
      </c>
      <c r="D494" s="150">
        <v>909</v>
      </c>
      <c r="E494" s="151">
        <v>20</v>
      </c>
      <c r="F494" s="151">
        <v>20</v>
      </c>
    </row>
    <row r="495" spans="1:6" ht="31.2">
      <c r="A495" s="147" t="s">
        <v>561</v>
      </c>
      <c r="B495" s="148" t="s">
        <v>562</v>
      </c>
      <c r="C495" s="149" t="s">
        <v>159</v>
      </c>
      <c r="D495" s="150">
        <v>0</v>
      </c>
      <c r="E495" s="151">
        <v>210</v>
      </c>
      <c r="F495" s="151">
        <v>168</v>
      </c>
    </row>
    <row r="496" spans="1:6" ht="31.2">
      <c r="A496" s="147" t="s">
        <v>166</v>
      </c>
      <c r="B496" s="148" t="s">
        <v>562</v>
      </c>
      <c r="C496" s="149" t="s">
        <v>167</v>
      </c>
      <c r="D496" s="150">
        <v>0</v>
      </c>
      <c r="E496" s="151">
        <v>210</v>
      </c>
      <c r="F496" s="151">
        <v>168</v>
      </c>
    </row>
    <row r="497" spans="1:6">
      <c r="A497" s="147" t="s">
        <v>558</v>
      </c>
      <c r="B497" s="148" t="s">
        <v>562</v>
      </c>
      <c r="C497" s="149" t="s">
        <v>167</v>
      </c>
      <c r="D497" s="150">
        <v>909</v>
      </c>
      <c r="E497" s="151">
        <v>210</v>
      </c>
      <c r="F497" s="151">
        <v>168</v>
      </c>
    </row>
    <row r="498" spans="1:6" s="146" customFormat="1" ht="46.8">
      <c r="A498" s="141" t="s">
        <v>563</v>
      </c>
      <c r="B498" s="142" t="s">
        <v>564</v>
      </c>
      <c r="C498" s="143" t="s">
        <v>159</v>
      </c>
      <c r="D498" s="144">
        <v>0</v>
      </c>
      <c r="E498" s="145">
        <v>332.2</v>
      </c>
      <c r="F498" s="145">
        <v>332.1</v>
      </c>
    </row>
    <row r="499" spans="1:6" ht="46.8">
      <c r="A499" s="147" t="s">
        <v>565</v>
      </c>
      <c r="B499" s="148" t="s">
        <v>566</v>
      </c>
      <c r="C499" s="149" t="s">
        <v>159</v>
      </c>
      <c r="D499" s="150">
        <v>0</v>
      </c>
      <c r="E499" s="151">
        <v>232.2</v>
      </c>
      <c r="F499" s="151">
        <v>232.1</v>
      </c>
    </row>
    <row r="500" spans="1:6" ht="46.8">
      <c r="A500" s="147" t="s">
        <v>567</v>
      </c>
      <c r="B500" s="148" t="s">
        <v>568</v>
      </c>
      <c r="C500" s="149" t="s">
        <v>159</v>
      </c>
      <c r="D500" s="150">
        <v>0</v>
      </c>
      <c r="E500" s="151">
        <v>227.2</v>
      </c>
      <c r="F500" s="151">
        <v>227.1</v>
      </c>
    </row>
    <row r="501" spans="1:6" ht="31.2">
      <c r="A501" s="147" t="s">
        <v>569</v>
      </c>
      <c r="B501" s="148" t="s">
        <v>570</v>
      </c>
      <c r="C501" s="149" t="s">
        <v>159</v>
      </c>
      <c r="D501" s="150">
        <v>0</v>
      </c>
      <c r="E501" s="151">
        <v>227.2</v>
      </c>
      <c r="F501" s="151">
        <v>227.1</v>
      </c>
    </row>
    <row r="502" spans="1:6" ht="31.2">
      <c r="A502" s="147" t="s">
        <v>166</v>
      </c>
      <c r="B502" s="148" t="s">
        <v>570</v>
      </c>
      <c r="C502" s="149" t="s">
        <v>167</v>
      </c>
      <c r="D502" s="150">
        <v>0</v>
      </c>
      <c r="E502" s="151">
        <v>227.2</v>
      </c>
      <c r="F502" s="151">
        <v>227.1</v>
      </c>
    </row>
    <row r="503" spans="1:6">
      <c r="A503" s="147" t="s">
        <v>254</v>
      </c>
      <c r="B503" s="148" t="s">
        <v>570</v>
      </c>
      <c r="C503" s="149" t="s">
        <v>167</v>
      </c>
      <c r="D503" s="150">
        <v>801</v>
      </c>
      <c r="E503" s="151">
        <v>227.2</v>
      </c>
      <c r="F503" s="151">
        <v>227.1</v>
      </c>
    </row>
    <row r="504" spans="1:6" ht="62.4">
      <c r="A504" s="147" t="s">
        <v>571</v>
      </c>
      <c r="B504" s="148" t="s">
        <v>572</v>
      </c>
      <c r="C504" s="149" t="s">
        <v>159</v>
      </c>
      <c r="D504" s="150">
        <v>0</v>
      </c>
      <c r="E504" s="151">
        <v>5</v>
      </c>
      <c r="F504" s="151">
        <v>5</v>
      </c>
    </row>
    <row r="505" spans="1:6" ht="31.2">
      <c r="A505" s="147" t="s">
        <v>573</v>
      </c>
      <c r="B505" s="148" t="s">
        <v>574</v>
      </c>
      <c r="C505" s="149" t="s">
        <v>159</v>
      </c>
      <c r="D505" s="150">
        <v>0</v>
      </c>
      <c r="E505" s="151">
        <v>5</v>
      </c>
      <c r="F505" s="151">
        <v>5</v>
      </c>
    </row>
    <row r="506" spans="1:6" ht="31.2">
      <c r="A506" s="147" t="s">
        <v>166</v>
      </c>
      <c r="B506" s="148" t="s">
        <v>574</v>
      </c>
      <c r="C506" s="149" t="s">
        <v>167</v>
      </c>
      <c r="D506" s="150">
        <v>0</v>
      </c>
      <c r="E506" s="151">
        <v>5</v>
      </c>
      <c r="F506" s="151">
        <v>5</v>
      </c>
    </row>
    <row r="507" spans="1:6">
      <c r="A507" s="147" t="s">
        <v>575</v>
      </c>
      <c r="B507" s="148" t="s">
        <v>574</v>
      </c>
      <c r="C507" s="149" t="s">
        <v>167</v>
      </c>
      <c r="D507" s="150">
        <v>1006</v>
      </c>
      <c r="E507" s="151">
        <v>5</v>
      </c>
      <c r="F507" s="151">
        <v>5</v>
      </c>
    </row>
    <row r="508" spans="1:6" ht="46.8">
      <c r="A508" s="147" t="s">
        <v>576</v>
      </c>
      <c r="B508" s="148" t="s">
        <v>577</v>
      </c>
      <c r="C508" s="149" t="s">
        <v>159</v>
      </c>
      <c r="D508" s="150">
        <v>0</v>
      </c>
      <c r="E508" s="151">
        <v>100</v>
      </c>
      <c r="F508" s="151">
        <v>100</v>
      </c>
    </row>
    <row r="509" spans="1:6" ht="31.2">
      <c r="A509" s="147" t="s">
        <v>578</v>
      </c>
      <c r="B509" s="148" t="s">
        <v>579</v>
      </c>
      <c r="C509" s="149" t="s">
        <v>159</v>
      </c>
      <c r="D509" s="150">
        <v>0</v>
      </c>
      <c r="E509" s="151">
        <v>100</v>
      </c>
      <c r="F509" s="151">
        <v>100</v>
      </c>
    </row>
    <row r="510" spans="1:6" ht="31.2">
      <c r="A510" s="147" t="s">
        <v>580</v>
      </c>
      <c r="B510" s="148" t="s">
        <v>581</v>
      </c>
      <c r="C510" s="149" t="s">
        <v>159</v>
      </c>
      <c r="D510" s="150">
        <v>0</v>
      </c>
      <c r="E510" s="151">
        <v>5</v>
      </c>
      <c r="F510" s="151">
        <v>5</v>
      </c>
    </row>
    <row r="511" spans="1:6" ht="31.2">
      <c r="A511" s="147" t="s">
        <v>166</v>
      </c>
      <c r="B511" s="148" t="s">
        <v>581</v>
      </c>
      <c r="C511" s="149" t="s">
        <v>167</v>
      </c>
      <c r="D511" s="150">
        <v>0</v>
      </c>
      <c r="E511" s="151">
        <v>5</v>
      </c>
      <c r="F511" s="151">
        <v>5</v>
      </c>
    </row>
    <row r="512" spans="1:6">
      <c r="A512" s="147" t="s">
        <v>575</v>
      </c>
      <c r="B512" s="148" t="s">
        <v>581</v>
      </c>
      <c r="C512" s="149" t="s">
        <v>167</v>
      </c>
      <c r="D512" s="150">
        <v>1006</v>
      </c>
      <c r="E512" s="151">
        <v>5</v>
      </c>
      <c r="F512" s="151">
        <v>5</v>
      </c>
    </row>
    <row r="513" spans="1:6" ht="31.2">
      <c r="A513" s="147" t="s">
        <v>582</v>
      </c>
      <c r="B513" s="148" t="s">
        <v>583</v>
      </c>
      <c r="C513" s="149" t="s">
        <v>159</v>
      </c>
      <c r="D513" s="150">
        <v>0</v>
      </c>
      <c r="E513" s="151">
        <v>13</v>
      </c>
      <c r="F513" s="151">
        <v>13</v>
      </c>
    </row>
    <row r="514" spans="1:6" ht="31.2">
      <c r="A514" s="147" t="s">
        <v>166</v>
      </c>
      <c r="B514" s="148" t="s">
        <v>583</v>
      </c>
      <c r="C514" s="149" t="s">
        <v>167</v>
      </c>
      <c r="D514" s="150">
        <v>0</v>
      </c>
      <c r="E514" s="151">
        <v>13</v>
      </c>
      <c r="F514" s="151">
        <v>13</v>
      </c>
    </row>
    <row r="515" spans="1:6">
      <c r="A515" s="147" t="s">
        <v>575</v>
      </c>
      <c r="B515" s="148" t="s">
        <v>583</v>
      </c>
      <c r="C515" s="149" t="s">
        <v>167</v>
      </c>
      <c r="D515" s="150">
        <v>1006</v>
      </c>
      <c r="E515" s="151">
        <v>13</v>
      </c>
      <c r="F515" s="151">
        <v>13</v>
      </c>
    </row>
    <row r="516" spans="1:6" ht="31.2">
      <c r="A516" s="147" t="s">
        <v>584</v>
      </c>
      <c r="B516" s="148" t="s">
        <v>585</v>
      </c>
      <c r="C516" s="149" t="s">
        <v>159</v>
      </c>
      <c r="D516" s="150">
        <v>0</v>
      </c>
      <c r="E516" s="151">
        <v>30</v>
      </c>
      <c r="F516" s="151">
        <v>30</v>
      </c>
    </row>
    <row r="517" spans="1:6" ht="31.2">
      <c r="A517" s="147" t="s">
        <v>166</v>
      </c>
      <c r="B517" s="148" t="s">
        <v>585</v>
      </c>
      <c r="C517" s="149" t="s">
        <v>167</v>
      </c>
      <c r="D517" s="150">
        <v>0</v>
      </c>
      <c r="E517" s="151">
        <v>30</v>
      </c>
      <c r="F517" s="151">
        <v>30</v>
      </c>
    </row>
    <row r="518" spans="1:6">
      <c r="A518" s="147" t="s">
        <v>575</v>
      </c>
      <c r="B518" s="148" t="s">
        <v>585</v>
      </c>
      <c r="C518" s="149" t="s">
        <v>167</v>
      </c>
      <c r="D518" s="150">
        <v>1006</v>
      </c>
      <c r="E518" s="151">
        <v>30</v>
      </c>
      <c r="F518" s="151">
        <v>30</v>
      </c>
    </row>
    <row r="519" spans="1:6" ht="31.2">
      <c r="A519" s="147" t="s">
        <v>586</v>
      </c>
      <c r="B519" s="148" t="s">
        <v>587</v>
      </c>
      <c r="C519" s="149" t="s">
        <v>159</v>
      </c>
      <c r="D519" s="150">
        <v>0</v>
      </c>
      <c r="E519" s="151">
        <v>39</v>
      </c>
      <c r="F519" s="151">
        <v>39</v>
      </c>
    </row>
    <row r="520" spans="1:6" ht="31.2">
      <c r="A520" s="147" t="s">
        <v>166</v>
      </c>
      <c r="B520" s="148" t="s">
        <v>587</v>
      </c>
      <c r="C520" s="149" t="s">
        <v>167</v>
      </c>
      <c r="D520" s="150">
        <v>0</v>
      </c>
      <c r="E520" s="151">
        <v>39</v>
      </c>
      <c r="F520" s="151">
        <v>39</v>
      </c>
    </row>
    <row r="521" spans="1:6">
      <c r="A521" s="147" t="s">
        <v>575</v>
      </c>
      <c r="B521" s="148" t="s">
        <v>587</v>
      </c>
      <c r="C521" s="149" t="s">
        <v>167</v>
      </c>
      <c r="D521" s="150">
        <v>1006</v>
      </c>
      <c r="E521" s="151">
        <v>39</v>
      </c>
      <c r="F521" s="151">
        <v>39</v>
      </c>
    </row>
    <row r="522" spans="1:6">
      <c r="A522" s="147" t="s">
        <v>588</v>
      </c>
      <c r="B522" s="148" t="s">
        <v>589</v>
      </c>
      <c r="C522" s="149" t="s">
        <v>159</v>
      </c>
      <c r="D522" s="150">
        <v>0</v>
      </c>
      <c r="E522" s="151">
        <v>2</v>
      </c>
      <c r="F522" s="151">
        <v>2</v>
      </c>
    </row>
    <row r="523" spans="1:6" ht="31.2">
      <c r="A523" s="147" t="s">
        <v>166</v>
      </c>
      <c r="B523" s="148" t="s">
        <v>589</v>
      </c>
      <c r="C523" s="149" t="s">
        <v>167</v>
      </c>
      <c r="D523" s="150">
        <v>0</v>
      </c>
      <c r="E523" s="151">
        <v>2</v>
      </c>
      <c r="F523" s="151">
        <v>2</v>
      </c>
    </row>
    <row r="524" spans="1:6">
      <c r="A524" s="147" t="s">
        <v>575</v>
      </c>
      <c r="B524" s="148" t="s">
        <v>589</v>
      </c>
      <c r="C524" s="149" t="s">
        <v>167</v>
      </c>
      <c r="D524" s="150">
        <v>1006</v>
      </c>
      <c r="E524" s="151">
        <v>2</v>
      </c>
      <c r="F524" s="151">
        <v>2</v>
      </c>
    </row>
    <row r="525" spans="1:6" ht="31.2">
      <c r="A525" s="147" t="s">
        <v>590</v>
      </c>
      <c r="B525" s="148" t="s">
        <v>591</v>
      </c>
      <c r="C525" s="149" t="s">
        <v>159</v>
      </c>
      <c r="D525" s="150">
        <v>0</v>
      </c>
      <c r="E525" s="151">
        <v>11</v>
      </c>
      <c r="F525" s="151">
        <v>11</v>
      </c>
    </row>
    <row r="526" spans="1:6" ht="31.2">
      <c r="A526" s="147" t="s">
        <v>166</v>
      </c>
      <c r="B526" s="148" t="s">
        <v>591</v>
      </c>
      <c r="C526" s="149" t="s">
        <v>167</v>
      </c>
      <c r="D526" s="150">
        <v>0</v>
      </c>
      <c r="E526" s="151">
        <v>11</v>
      </c>
      <c r="F526" s="151">
        <v>11</v>
      </c>
    </row>
    <row r="527" spans="1:6">
      <c r="A527" s="147" t="s">
        <v>575</v>
      </c>
      <c r="B527" s="148" t="s">
        <v>591</v>
      </c>
      <c r="C527" s="149" t="s">
        <v>167</v>
      </c>
      <c r="D527" s="150">
        <v>1006</v>
      </c>
      <c r="E527" s="151">
        <v>11</v>
      </c>
      <c r="F527" s="151">
        <v>11</v>
      </c>
    </row>
    <row r="528" spans="1:6" s="146" customFormat="1">
      <c r="A528" s="141" t="s">
        <v>592</v>
      </c>
      <c r="B528" s="142" t="s">
        <v>593</v>
      </c>
      <c r="C528" s="143" t="s">
        <v>159</v>
      </c>
      <c r="D528" s="144">
        <v>0</v>
      </c>
      <c r="E528" s="145">
        <v>2319.8000000000002</v>
      </c>
      <c r="F528" s="145">
        <v>2224.8000000000002</v>
      </c>
    </row>
    <row r="529" spans="1:6" ht="31.2">
      <c r="A529" s="147" t="s">
        <v>594</v>
      </c>
      <c r="B529" s="148" t="s">
        <v>595</v>
      </c>
      <c r="C529" s="149" t="s">
        <v>159</v>
      </c>
      <c r="D529" s="150">
        <v>0</v>
      </c>
      <c r="E529" s="151">
        <v>863.9</v>
      </c>
      <c r="F529" s="151">
        <v>804.9</v>
      </c>
    </row>
    <row r="530" spans="1:6" ht="31.2">
      <c r="A530" s="147" t="s">
        <v>596</v>
      </c>
      <c r="B530" s="148" t="s">
        <v>597</v>
      </c>
      <c r="C530" s="149" t="s">
        <v>159</v>
      </c>
      <c r="D530" s="150">
        <v>0</v>
      </c>
      <c r="E530" s="151">
        <v>630</v>
      </c>
      <c r="F530" s="151">
        <v>585</v>
      </c>
    </row>
    <row r="531" spans="1:6">
      <c r="A531" s="147" t="s">
        <v>284</v>
      </c>
      <c r="B531" s="148" t="s">
        <v>598</v>
      </c>
      <c r="C531" s="149" t="s">
        <v>159</v>
      </c>
      <c r="D531" s="150">
        <v>0</v>
      </c>
      <c r="E531" s="151">
        <v>630</v>
      </c>
      <c r="F531" s="151">
        <v>585</v>
      </c>
    </row>
    <row r="532" spans="1:6" ht="62.4">
      <c r="A532" s="147" t="s">
        <v>180</v>
      </c>
      <c r="B532" s="148" t="s">
        <v>598</v>
      </c>
      <c r="C532" s="149" t="s">
        <v>181</v>
      </c>
      <c r="D532" s="150">
        <v>0</v>
      </c>
      <c r="E532" s="151">
        <v>630</v>
      </c>
      <c r="F532" s="151">
        <v>585</v>
      </c>
    </row>
    <row r="533" spans="1:6" ht="46.8">
      <c r="A533" s="147" t="s">
        <v>599</v>
      </c>
      <c r="B533" s="148" t="s">
        <v>598</v>
      </c>
      <c r="C533" s="149" t="s">
        <v>181</v>
      </c>
      <c r="D533" s="150">
        <v>103</v>
      </c>
      <c r="E533" s="151">
        <v>630</v>
      </c>
      <c r="F533" s="151">
        <v>585</v>
      </c>
    </row>
    <row r="534" spans="1:6" ht="31.2">
      <c r="A534" s="147" t="s">
        <v>600</v>
      </c>
      <c r="B534" s="148" t="s">
        <v>601</v>
      </c>
      <c r="C534" s="149" t="s">
        <v>159</v>
      </c>
      <c r="D534" s="150">
        <v>0</v>
      </c>
      <c r="E534" s="151">
        <v>233.9</v>
      </c>
      <c r="F534" s="151">
        <v>219.9</v>
      </c>
    </row>
    <row r="535" spans="1:6">
      <c r="A535" s="147" t="s">
        <v>284</v>
      </c>
      <c r="B535" s="148" t="s">
        <v>602</v>
      </c>
      <c r="C535" s="149" t="s">
        <v>159</v>
      </c>
      <c r="D535" s="150">
        <v>0</v>
      </c>
      <c r="E535" s="151">
        <v>233.9</v>
      </c>
      <c r="F535" s="151">
        <v>219.9</v>
      </c>
    </row>
    <row r="536" spans="1:6" ht="62.4">
      <c r="A536" s="147" t="s">
        <v>180</v>
      </c>
      <c r="B536" s="148" t="s">
        <v>602</v>
      </c>
      <c r="C536" s="149" t="s">
        <v>181</v>
      </c>
      <c r="D536" s="150">
        <v>0</v>
      </c>
      <c r="E536" s="151">
        <v>229</v>
      </c>
      <c r="F536" s="151">
        <v>215</v>
      </c>
    </row>
    <row r="537" spans="1:6" ht="46.8">
      <c r="A537" s="147" t="s">
        <v>599</v>
      </c>
      <c r="B537" s="148" t="s">
        <v>602</v>
      </c>
      <c r="C537" s="149" t="s">
        <v>181</v>
      </c>
      <c r="D537" s="150">
        <v>103</v>
      </c>
      <c r="E537" s="151">
        <v>229</v>
      </c>
      <c r="F537" s="151">
        <v>215</v>
      </c>
    </row>
    <row r="538" spans="1:6" ht="31.2">
      <c r="A538" s="147" t="s">
        <v>166</v>
      </c>
      <c r="B538" s="148" t="s">
        <v>602</v>
      </c>
      <c r="C538" s="149" t="s">
        <v>167</v>
      </c>
      <c r="D538" s="150">
        <v>0</v>
      </c>
      <c r="E538" s="151">
        <v>4.9000000000000004</v>
      </c>
      <c r="F538" s="151">
        <v>4.9000000000000004</v>
      </c>
    </row>
    <row r="539" spans="1:6" ht="46.8">
      <c r="A539" s="147" t="s">
        <v>599</v>
      </c>
      <c r="B539" s="148" t="s">
        <v>602</v>
      </c>
      <c r="C539" s="149" t="s">
        <v>167</v>
      </c>
      <c r="D539" s="150">
        <v>103</v>
      </c>
      <c r="E539" s="151">
        <v>4.9000000000000004</v>
      </c>
      <c r="F539" s="151">
        <v>4.9000000000000004</v>
      </c>
    </row>
    <row r="540" spans="1:6" ht="31.2">
      <c r="A540" s="147" t="s">
        <v>603</v>
      </c>
      <c r="B540" s="148" t="s">
        <v>604</v>
      </c>
      <c r="C540" s="149" t="s">
        <v>159</v>
      </c>
      <c r="D540" s="150">
        <v>0</v>
      </c>
      <c r="E540" s="151">
        <v>1119.9000000000001</v>
      </c>
      <c r="F540" s="151">
        <v>1039.9000000000001</v>
      </c>
    </row>
    <row r="541" spans="1:6" ht="31.2">
      <c r="A541" s="147" t="s">
        <v>605</v>
      </c>
      <c r="B541" s="148" t="s">
        <v>606</v>
      </c>
      <c r="C541" s="149" t="s">
        <v>159</v>
      </c>
      <c r="D541" s="150">
        <v>0</v>
      </c>
      <c r="E541" s="151">
        <v>703</v>
      </c>
      <c r="F541" s="151">
        <v>652</v>
      </c>
    </row>
    <row r="542" spans="1:6">
      <c r="A542" s="147" t="s">
        <v>284</v>
      </c>
      <c r="B542" s="148" t="s">
        <v>607</v>
      </c>
      <c r="C542" s="149" t="s">
        <v>159</v>
      </c>
      <c r="D542" s="150">
        <v>0</v>
      </c>
      <c r="E542" s="151">
        <v>703</v>
      </c>
      <c r="F542" s="151">
        <v>652</v>
      </c>
    </row>
    <row r="543" spans="1:6" ht="62.4">
      <c r="A543" s="147" t="s">
        <v>180</v>
      </c>
      <c r="B543" s="148" t="s">
        <v>607</v>
      </c>
      <c r="C543" s="149" t="s">
        <v>181</v>
      </c>
      <c r="D543" s="150">
        <v>0</v>
      </c>
      <c r="E543" s="151">
        <v>703</v>
      </c>
      <c r="F543" s="151">
        <v>652</v>
      </c>
    </row>
    <row r="544" spans="1:6" ht="30.75" customHeight="1">
      <c r="A544" s="147" t="s">
        <v>344</v>
      </c>
      <c r="B544" s="148" t="s">
        <v>607</v>
      </c>
      <c r="C544" s="149" t="s">
        <v>181</v>
      </c>
      <c r="D544" s="150">
        <v>106</v>
      </c>
      <c r="E544" s="151">
        <v>703</v>
      </c>
      <c r="F544" s="151">
        <v>652</v>
      </c>
    </row>
    <row r="545" spans="1:6" ht="31.2">
      <c r="A545" s="147" t="s">
        <v>608</v>
      </c>
      <c r="B545" s="148" t="s">
        <v>609</v>
      </c>
      <c r="C545" s="149" t="s">
        <v>159</v>
      </c>
      <c r="D545" s="150">
        <v>0</v>
      </c>
      <c r="E545" s="151">
        <v>416.9</v>
      </c>
      <c r="F545" s="151">
        <v>387.9</v>
      </c>
    </row>
    <row r="546" spans="1:6">
      <c r="A546" s="147" t="s">
        <v>284</v>
      </c>
      <c r="B546" s="148" t="s">
        <v>610</v>
      </c>
      <c r="C546" s="149" t="s">
        <v>159</v>
      </c>
      <c r="D546" s="150">
        <v>0</v>
      </c>
      <c r="E546" s="151">
        <v>416.9</v>
      </c>
      <c r="F546" s="151">
        <v>387.9</v>
      </c>
    </row>
    <row r="547" spans="1:6" ht="62.4">
      <c r="A547" s="147" t="s">
        <v>180</v>
      </c>
      <c r="B547" s="148" t="s">
        <v>610</v>
      </c>
      <c r="C547" s="149" t="s">
        <v>181</v>
      </c>
      <c r="D547" s="150">
        <v>0</v>
      </c>
      <c r="E547" s="151">
        <v>414</v>
      </c>
      <c r="F547" s="151">
        <v>385</v>
      </c>
    </row>
    <row r="548" spans="1:6" ht="31.5" customHeight="1">
      <c r="A548" s="147" t="s">
        <v>344</v>
      </c>
      <c r="B548" s="148" t="s">
        <v>610</v>
      </c>
      <c r="C548" s="149" t="s">
        <v>181</v>
      </c>
      <c r="D548" s="150">
        <v>106</v>
      </c>
      <c r="E548" s="151">
        <v>414</v>
      </c>
      <c r="F548" s="151">
        <v>385</v>
      </c>
    </row>
    <row r="549" spans="1:6" ht="31.2">
      <c r="A549" s="147" t="s">
        <v>166</v>
      </c>
      <c r="B549" s="148" t="s">
        <v>610</v>
      </c>
      <c r="C549" s="149" t="s">
        <v>167</v>
      </c>
      <c r="D549" s="150">
        <v>0</v>
      </c>
      <c r="E549" s="151">
        <v>2.9</v>
      </c>
      <c r="F549" s="151">
        <v>2.9</v>
      </c>
    </row>
    <row r="550" spans="1:6" ht="30.75" customHeight="1">
      <c r="A550" s="147" t="s">
        <v>344</v>
      </c>
      <c r="B550" s="148" t="s">
        <v>610</v>
      </c>
      <c r="C550" s="149" t="s">
        <v>167</v>
      </c>
      <c r="D550" s="150">
        <v>106</v>
      </c>
      <c r="E550" s="151">
        <v>2.9</v>
      </c>
      <c r="F550" s="151">
        <v>2.9</v>
      </c>
    </row>
    <row r="551" spans="1:6">
      <c r="A551" s="147" t="s">
        <v>616</v>
      </c>
      <c r="B551" s="148" t="s">
        <v>617</v>
      </c>
      <c r="C551" s="149" t="s">
        <v>159</v>
      </c>
      <c r="D551" s="150">
        <v>0</v>
      </c>
      <c r="E551" s="151">
        <v>300</v>
      </c>
      <c r="F551" s="151">
        <v>300</v>
      </c>
    </row>
    <row r="552" spans="1:6" ht="31.2">
      <c r="A552" s="147" t="s">
        <v>618</v>
      </c>
      <c r="B552" s="148" t="s">
        <v>619</v>
      </c>
      <c r="C552" s="149" t="s">
        <v>159</v>
      </c>
      <c r="D552" s="150">
        <v>0</v>
      </c>
      <c r="E552" s="151">
        <v>300</v>
      </c>
      <c r="F552" s="151">
        <v>300</v>
      </c>
    </row>
    <row r="553" spans="1:6">
      <c r="A553" s="147" t="s">
        <v>176</v>
      </c>
      <c r="B553" s="148" t="s">
        <v>619</v>
      </c>
      <c r="C553" s="149" t="s">
        <v>177</v>
      </c>
      <c r="D553" s="150">
        <v>0</v>
      </c>
      <c r="E553" s="151">
        <v>300</v>
      </c>
      <c r="F553" s="151">
        <v>300</v>
      </c>
    </row>
    <row r="554" spans="1:6">
      <c r="A554" s="147" t="s">
        <v>620</v>
      </c>
      <c r="B554" s="148" t="s">
        <v>619</v>
      </c>
      <c r="C554" s="149" t="s">
        <v>177</v>
      </c>
      <c r="D554" s="150">
        <v>111</v>
      </c>
      <c r="E554" s="151">
        <v>300</v>
      </c>
      <c r="F554" s="151">
        <v>300</v>
      </c>
    </row>
    <row r="555" spans="1:6" ht="31.2">
      <c r="A555" s="147" t="s">
        <v>621</v>
      </c>
      <c r="B555" s="148" t="s">
        <v>622</v>
      </c>
      <c r="C555" s="149" t="s">
        <v>159</v>
      </c>
      <c r="D555" s="150">
        <v>0</v>
      </c>
      <c r="E555" s="151">
        <v>36</v>
      </c>
      <c r="F555" s="151">
        <v>80</v>
      </c>
    </row>
    <row r="556" spans="1:6" ht="46.8">
      <c r="A556" s="147" t="s">
        <v>623</v>
      </c>
      <c r="B556" s="148" t="s">
        <v>624</v>
      </c>
      <c r="C556" s="149" t="s">
        <v>159</v>
      </c>
      <c r="D556" s="150">
        <v>0</v>
      </c>
      <c r="E556" s="151">
        <v>36</v>
      </c>
      <c r="F556" s="151">
        <v>80</v>
      </c>
    </row>
    <row r="557" spans="1:6" ht="31.2">
      <c r="A557" s="147" t="s">
        <v>166</v>
      </c>
      <c r="B557" s="148" t="s">
        <v>624</v>
      </c>
      <c r="C557" s="149" t="s">
        <v>167</v>
      </c>
      <c r="D557" s="150">
        <v>0</v>
      </c>
      <c r="E557" s="151">
        <v>36</v>
      </c>
      <c r="F557" s="151">
        <v>80</v>
      </c>
    </row>
    <row r="558" spans="1:6">
      <c r="A558" s="147" t="s">
        <v>625</v>
      </c>
      <c r="B558" s="148" t="s">
        <v>624</v>
      </c>
      <c r="C558" s="149" t="s">
        <v>167</v>
      </c>
      <c r="D558" s="150">
        <v>204</v>
      </c>
      <c r="E558" s="151">
        <v>36</v>
      </c>
      <c r="F558" s="151">
        <v>80</v>
      </c>
    </row>
    <row r="559" spans="1:6" s="146" customFormat="1">
      <c r="A559" s="327" t="s">
        <v>632</v>
      </c>
      <c r="B559" s="328"/>
      <c r="C559" s="328"/>
      <c r="D559" s="329"/>
      <c r="E559" s="145">
        <f>957632.2-6378.9</f>
        <v>951253.29999999993</v>
      </c>
      <c r="F559" s="145">
        <f>928990.2-12697.8</f>
        <v>916292.39999999991</v>
      </c>
    </row>
    <row r="560" spans="1:6" ht="25.5" customHeight="1">
      <c r="A560" s="152"/>
      <c r="B560" s="153"/>
      <c r="C560" s="153"/>
      <c r="D560" s="153"/>
      <c r="E560" s="154"/>
      <c r="F560" s="154"/>
    </row>
    <row r="561" spans="1:6" ht="11.25" customHeight="1">
      <c r="A561" s="155"/>
      <c r="B561" s="136"/>
      <c r="C561" s="136"/>
      <c r="D561" s="136"/>
      <c r="E561" s="137"/>
      <c r="F561" s="137"/>
    </row>
    <row r="562" spans="1:6" s="156" customFormat="1" ht="18">
      <c r="A562" s="156" t="s">
        <v>2</v>
      </c>
      <c r="B562" s="157"/>
      <c r="C562" s="157"/>
      <c r="D562" s="157"/>
      <c r="E562" s="326" t="s">
        <v>0</v>
      </c>
      <c r="F562" s="326"/>
    </row>
  </sheetData>
  <autoFilter ref="A19:IV559"/>
  <mergeCells count="6">
    <mergeCell ref="E562:F562"/>
    <mergeCell ref="A15:F15"/>
    <mergeCell ref="A17:A18"/>
    <mergeCell ref="B17:D17"/>
    <mergeCell ref="E17:F17"/>
    <mergeCell ref="A559:D559"/>
  </mergeCells>
  <pageMargins left="0.78740157480314965" right="0.39370078740157483" top="0.78740157480314965" bottom="0.39370078740157483" header="0.51181102362204722" footer="0.31496062992125984"/>
  <pageSetup paperSize="9" scale="73" fitToHeight="0" orientation="portrait" r:id="rId1"/>
  <headerFooter differentFirst="1" alignWithMargins="0">
    <oddHeader>&amp;C&amp;P</oddHeader>
  </headerFooter>
  <rowBreaks count="1" manualBreakCount="1">
    <brk id="531" max="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8:D71"/>
  <sheetViews>
    <sheetView showGridLines="0" workbookViewId="0">
      <selection activeCell="F46" sqref="F46"/>
    </sheetView>
  </sheetViews>
  <sheetFormatPr defaultColWidth="9.109375" defaultRowHeight="15.6"/>
  <cols>
    <col min="1" max="1" width="74.88671875" style="165" customWidth="1"/>
    <col min="2" max="2" width="8.33203125" style="165" customWidth="1"/>
    <col min="3" max="3" width="10.44140625" style="165" customWidth="1"/>
    <col min="4" max="4" width="11.6640625" style="165" customWidth="1"/>
    <col min="5" max="16384" width="9.109375" style="165"/>
  </cols>
  <sheetData>
    <row r="8" spans="1:4" s="162" customFormat="1" ht="13.2"/>
    <row r="9" spans="1:4" s="162" customFormat="1" ht="13.2"/>
    <row r="10" spans="1:4" s="162" customFormat="1" ht="13.2"/>
    <row r="11" spans="1:4" s="162" customFormat="1" ht="13.2"/>
    <row r="12" spans="1:4" s="162" customFormat="1" ht="13.2"/>
    <row r="13" spans="1:4" s="162" customFormat="1" ht="13.2"/>
    <row r="14" spans="1:4" s="162" customFormat="1" ht="31.5" customHeight="1"/>
    <row r="15" spans="1:4" s="162" customFormat="1" ht="39" customHeight="1">
      <c r="A15" s="321" t="s">
        <v>635</v>
      </c>
      <c r="B15" s="321"/>
      <c r="C15" s="321"/>
      <c r="D15" s="321"/>
    </row>
    <row r="16" spans="1:4" ht="16.5" customHeight="1">
      <c r="A16" s="163"/>
      <c r="B16" s="164"/>
      <c r="C16" s="164"/>
      <c r="D16" s="164"/>
    </row>
    <row r="17" spans="1:4">
      <c r="A17" s="322" t="s">
        <v>151</v>
      </c>
      <c r="B17" s="331" t="s">
        <v>152</v>
      </c>
      <c r="C17" s="331"/>
      <c r="D17" s="322" t="s">
        <v>153</v>
      </c>
    </row>
    <row r="18" spans="1:4" ht="18.600000000000001" customHeight="1">
      <c r="A18" s="322"/>
      <c r="B18" s="166" t="s">
        <v>636</v>
      </c>
      <c r="C18" s="166" t="s">
        <v>637</v>
      </c>
      <c r="D18" s="322"/>
    </row>
    <row r="19" spans="1:4" ht="12.75" customHeight="1">
      <c r="A19" s="167">
        <v>1</v>
      </c>
      <c r="B19" s="167">
        <v>2</v>
      </c>
      <c r="C19" s="167">
        <v>3</v>
      </c>
      <c r="D19" s="167">
        <v>4</v>
      </c>
    </row>
    <row r="20" spans="1:4" s="171" customFormat="1">
      <c r="A20" s="168" t="s">
        <v>638</v>
      </c>
      <c r="B20" s="169">
        <v>1</v>
      </c>
      <c r="C20" s="169">
        <v>0</v>
      </c>
      <c r="D20" s="170">
        <f>SUM(D21:D28)</f>
        <v>94199.799999999988</v>
      </c>
    </row>
    <row r="21" spans="1:4" ht="31.2">
      <c r="A21" s="172" t="s">
        <v>439</v>
      </c>
      <c r="B21" s="173">
        <v>1</v>
      </c>
      <c r="C21" s="173">
        <v>2</v>
      </c>
      <c r="D21" s="174">
        <v>1737</v>
      </c>
    </row>
    <row r="22" spans="1:4" ht="46.8">
      <c r="A22" s="172" t="s">
        <v>599</v>
      </c>
      <c r="B22" s="173">
        <v>1</v>
      </c>
      <c r="C22" s="173">
        <v>3</v>
      </c>
      <c r="D22" s="174">
        <v>1212.7</v>
      </c>
    </row>
    <row r="23" spans="1:4" ht="46.8">
      <c r="A23" s="172" t="s">
        <v>322</v>
      </c>
      <c r="B23" s="173">
        <v>1</v>
      </c>
      <c r="C23" s="173">
        <v>4</v>
      </c>
      <c r="D23" s="174">
        <v>30966.5</v>
      </c>
    </row>
    <row r="24" spans="1:4">
      <c r="A24" s="172" t="s">
        <v>444</v>
      </c>
      <c r="B24" s="173">
        <v>1</v>
      </c>
      <c r="C24" s="173">
        <v>5</v>
      </c>
      <c r="D24" s="174">
        <v>6.6</v>
      </c>
    </row>
    <row r="25" spans="1:4" ht="31.2">
      <c r="A25" s="172" t="s">
        <v>344</v>
      </c>
      <c r="B25" s="173">
        <v>1</v>
      </c>
      <c r="C25" s="173">
        <v>6</v>
      </c>
      <c r="D25" s="174">
        <v>10392.5</v>
      </c>
    </row>
    <row r="26" spans="1:4">
      <c r="A26" s="172" t="s">
        <v>615</v>
      </c>
      <c r="B26" s="173">
        <v>1</v>
      </c>
      <c r="C26" s="173">
        <v>7</v>
      </c>
      <c r="D26" s="174">
        <v>3200</v>
      </c>
    </row>
    <row r="27" spans="1:4">
      <c r="A27" s="172" t="s">
        <v>620</v>
      </c>
      <c r="B27" s="173">
        <v>1</v>
      </c>
      <c r="C27" s="173">
        <v>11</v>
      </c>
      <c r="D27" s="174">
        <v>300</v>
      </c>
    </row>
    <row r="28" spans="1:4">
      <c r="A28" s="172" t="s">
        <v>301</v>
      </c>
      <c r="B28" s="173">
        <v>1</v>
      </c>
      <c r="C28" s="173">
        <v>13</v>
      </c>
      <c r="D28" s="174">
        <v>46384.5</v>
      </c>
    </row>
    <row r="29" spans="1:4" s="171" customFormat="1">
      <c r="A29" s="168" t="s">
        <v>639</v>
      </c>
      <c r="B29" s="169">
        <v>2</v>
      </c>
      <c r="C29" s="169">
        <v>0</v>
      </c>
      <c r="D29" s="170">
        <f>D30</f>
        <v>36</v>
      </c>
    </row>
    <row r="30" spans="1:4">
      <c r="A30" s="172" t="s">
        <v>625</v>
      </c>
      <c r="B30" s="173">
        <v>2</v>
      </c>
      <c r="C30" s="173">
        <v>4</v>
      </c>
      <c r="D30" s="174">
        <v>36</v>
      </c>
    </row>
    <row r="31" spans="1:4" s="171" customFormat="1" ht="31.2">
      <c r="A31" s="168" t="s">
        <v>640</v>
      </c>
      <c r="B31" s="169">
        <v>3</v>
      </c>
      <c r="C31" s="169">
        <v>0</v>
      </c>
      <c r="D31" s="170">
        <f>D32</f>
        <v>4501.8</v>
      </c>
    </row>
    <row r="32" spans="1:4" ht="31.2">
      <c r="A32" s="172" t="s">
        <v>503</v>
      </c>
      <c r="B32" s="173">
        <v>3</v>
      </c>
      <c r="C32" s="173">
        <v>14</v>
      </c>
      <c r="D32" s="174">
        <v>4501.8</v>
      </c>
    </row>
    <row r="33" spans="1:4" s="171" customFormat="1">
      <c r="A33" s="168" t="s">
        <v>641</v>
      </c>
      <c r="B33" s="169">
        <v>4</v>
      </c>
      <c r="C33" s="169">
        <v>0</v>
      </c>
      <c r="D33" s="170">
        <f>D34+D35+D36</f>
        <v>1620.9</v>
      </c>
    </row>
    <row r="34" spans="1:4">
      <c r="A34" s="172" t="s">
        <v>313</v>
      </c>
      <c r="B34" s="173">
        <v>4</v>
      </c>
      <c r="C34" s="173">
        <v>5</v>
      </c>
      <c r="D34" s="174">
        <v>705</v>
      </c>
    </row>
    <row r="35" spans="1:4">
      <c r="A35" s="172" t="s">
        <v>473</v>
      </c>
      <c r="B35" s="173">
        <v>4</v>
      </c>
      <c r="C35" s="173">
        <v>9</v>
      </c>
      <c r="D35" s="174">
        <v>400.9</v>
      </c>
    </row>
    <row r="36" spans="1:4">
      <c r="A36" s="172" t="s">
        <v>379</v>
      </c>
      <c r="B36" s="173">
        <v>4</v>
      </c>
      <c r="C36" s="173">
        <v>12</v>
      </c>
      <c r="D36" s="174">
        <v>515</v>
      </c>
    </row>
    <row r="37" spans="1:4" s="171" customFormat="1">
      <c r="A37" s="168" t="s">
        <v>642</v>
      </c>
      <c r="B37" s="169">
        <v>5</v>
      </c>
      <c r="C37" s="169">
        <v>0</v>
      </c>
      <c r="D37" s="170">
        <v>5652.8</v>
      </c>
    </row>
    <row r="38" spans="1:4">
      <c r="A38" s="172" t="s">
        <v>384</v>
      </c>
      <c r="B38" s="173">
        <v>5</v>
      </c>
      <c r="C38" s="173">
        <v>1</v>
      </c>
      <c r="D38" s="174">
        <v>21</v>
      </c>
    </row>
    <row r="39" spans="1:4">
      <c r="A39" s="172" t="s">
        <v>476</v>
      </c>
      <c r="B39" s="173">
        <v>5</v>
      </c>
      <c r="C39" s="173">
        <v>3</v>
      </c>
      <c r="D39" s="174">
        <v>16.399999999999999</v>
      </c>
    </row>
    <row r="40" spans="1:4">
      <c r="A40" s="172" t="s">
        <v>328</v>
      </c>
      <c r="B40" s="173">
        <v>5</v>
      </c>
      <c r="C40" s="173">
        <v>5</v>
      </c>
      <c r="D40" s="174">
        <v>5615.3</v>
      </c>
    </row>
    <row r="41" spans="1:4" s="171" customFormat="1">
      <c r="A41" s="168" t="s">
        <v>643</v>
      </c>
      <c r="B41" s="169">
        <v>6</v>
      </c>
      <c r="C41" s="169">
        <v>0</v>
      </c>
      <c r="D41" s="170">
        <f>D42</f>
        <v>111393.9</v>
      </c>
    </row>
    <row r="42" spans="1:4">
      <c r="A42" s="172" t="s">
        <v>308</v>
      </c>
      <c r="B42" s="173">
        <v>6</v>
      </c>
      <c r="C42" s="173">
        <v>5</v>
      </c>
      <c r="D42" s="174">
        <v>111393.9</v>
      </c>
    </row>
    <row r="43" spans="1:4" s="171" customFormat="1">
      <c r="A43" s="168" t="s">
        <v>644</v>
      </c>
      <c r="B43" s="169">
        <v>7</v>
      </c>
      <c r="C43" s="169">
        <v>0</v>
      </c>
      <c r="D43" s="170">
        <f>SUM(D44:D49)</f>
        <v>743465.70000000007</v>
      </c>
    </row>
    <row r="44" spans="1:4">
      <c r="A44" s="172" t="s">
        <v>168</v>
      </c>
      <c r="B44" s="173">
        <v>7</v>
      </c>
      <c r="C44" s="173">
        <v>1</v>
      </c>
      <c r="D44" s="174">
        <f>212702.7+130</f>
        <v>212832.7</v>
      </c>
    </row>
    <row r="45" spans="1:4">
      <c r="A45" s="172" t="s">
        <v>189</v>
      </c>
      <c r="B45" s="173">
        <v>7</v>
      </c>
      <c r="C45" s="173">
        <v>2</v>
      </c>
      <c r="D45" s="174">
        <f>470961.1-130</f>
        <v>470831.1</v>
      </c>
    </row>
    <row r="46" spans="1:4">
      <c r="A46" s="172" t="s">
        <v>217</v>
      </c>
      <c r="B46" s="173">
        <v>7</v>
      </c>
      <c r="C46" s="173">
        <v>3</v>
      </c>
      <c r="D46" s="174">
        <v>44293.8</v>
      </c>
    </row>
    <row r="47" spans="1:4" ht="17.399999999999999" customHeight="1">
      <c r="A47" s="172" t="s">
        <v>173</v>
      </c>
      <c r="B47" s="173">
        <v>7</v>
      </c>
      <c r="C47" s="173">
        <v>5</v>
      </c>
      <c r="D47" s="174">
        <v>603.20000000000005</v>
      </c>
    </row>
    <row r="48" spans="1:4">
      <c r="A48" s="172" t="s">
        <v>243</v>
      </c>
      <c r="B48" s="173">
        <v>7</v>
      </c>
      <c r="C48" s="173">
        <v>7</v>
      </c>
      <c r="D48" s="174">
        <v>3454.5</v>
      </c>
    </row>
    <row r="49" spans="1:4">
      <c r="A49" s="172" t="s">
        <v>227</v>
      </c>
      <c r="B49" s="173">
        <v>7</v>
      </c>
      <c r="C49" s="173">
        <v>9</v>
      </c>
      <c r="D49" s="174">
        <v>11450.4</v>
      </c>
    </row>
    <row r="50" spans="1:4" s="171" customFormat="1">
      <c r="A50" s="168" t="s">
        <v>645</v>
      </c>
      <c r="B50" s="169">
        <v>8</v>
      </c>
      <c r="C50" s="169">
        <v>0</v>
      </c>
      <c r="D50" s="170">
        <f>D51+D52</f>
        <v>32372</v>
      </c>
    </row>
    <row r="51" spans="1:4">
      <c r="A51" s="172" t="s">
        <v>254</v>
      </c>
      <c r="B51" s="173">
        <v>8</v>
      </c>
      <c r="C51" s="173">
        <v>1</v>
      </c>
      <c r="D51" s="174">
        <v>31224.3</v>
      </c>
    </row>
    <row r="52" spans="1:4">
      <c r="A52" s="172" t="s">
        <v>286</v>
      </c>
      <c r="B52" s="173">
        <v>8</v>
      </c>
      <c r="C52" s="173">
        <v>4</v>
      </c>
      <c r="D52" s="174">
        <v>1147.7</v>
      </c>
    </row>
    <row r="53" spans="1:4" s="171" customFormat="1">
      <c r="A53" s="168" t="s">
        <v>646</v>
      </c>
      <c r="B53" s="169">
        <v>9</v>
      </c>
      <c r="C53" s="169">
        <v>0</v>
      </c>
      <c r="D53" s="170">
        <f>D54</f>
        <v>280</v>
      </c>
    </row>
    <row r="54" spans="1:4">
      <c r="A54" s="172" t="s">
        <v>558</v>
      </c>
      <c r="B54" s="173">
        <v>9</v>
      </c>
      <c r="C54" s="173">
        <v>9</v>
      </c>
      <c r="D54" s="174">
        <v>280</v>
      </c>
    </row>
    <row r="55" spans="1:4" s="171" customFormat="1">
      <c r="A55" s="168" t="s">
        <v>647</v>
      </c>
      <c r="B55" s="169">
        <v>10</v>
      </c>
      <c r="C55" s="169">
        <v>0</v>
      </c>
      <c r="D55" s="170">
        <f>D56+D57+D58+D59</f>
        <v>30770.400000000001</v>
      </c>
    </row>
    <row r="56" spans="1:4">
      <c r="A56" s="172" t="s">
        <v>422</v>
      </c>
      <c r="B56" s="173">
        <v>10</v>
      </c>
      <c r="C56" s="173">
        <v>1</v>
      </c>
      <c r="D56" s="174">
        <v>5201</v>
      </c>
    </row>
    <row r="57" spans="1:4">
      <c r="A57" s="172" t="s">
        <v>335</v>
      </c>
      <c r="B57" s="173">
        <v>10</v>
      </c>
      <c r="C57" s="173">
        <v>3</v>
      </c>
      <c r="D57" s="174">
        <v>10757</v>
      </c>
    </row>
    <row r="58" spans="1:4">
      <c r="A58" s="172" t="s">
        <v>207</v>
      </c>
      <c r="B58" s="173">
        <v>10</v>
      </c>
      <c r="C58" s="173">
        <v>4</v>
      </c>
      <c r="D58" s="174">
        <v>14707.4</v>
      </c>
    </row>
    <row r="59" spans="1:4">
      <c r="A59" s="172" t="s">
        <v>575</v>
      </c>
      <c r="B59" s="173">
        <v>10</v>
      </c>
      <c r="C59" s="173">
        <v>6</v>
      </c>
      <c r="D59" s="174">
        <v>105</v>
      </c>
    </row>
    <row r="60" spans="1:4" s="171" customFormat="1">
      <c r="A60" s="168" t="s">
        <v>648</v>
      </c>
      <c r="B60" s="169">
        <v>11</v>
      </c>
      <c r="C60" s="169">
        <v>0</v>
      </c>
      <c r="D60" s="170">
        <f>D61</f>
        <v>359</v>
      </c>
    </row>
    <row r="61" spans="1:4">
      <c r="A61" s="172" t="s">
        <v>523</v>
      </c>
      <c r="B61" s="173">
        <v>11</v>
      </c>
      <c r="C61" s="173">
        <v>1</v>
      </c>
      <c r="D61" s="174">
        <v>359</v>
      </c>
    </row>
    <row r="62" spans="1:4" s="171" customFormat="1">
      <c r="A62" s="168" t="s">
        <v>649</v>
      </c>
      <c r="B62" s="169">
        <v>12</v>
      </c>
      <c r="C62" s="169">
        <v>0</v>
      </c>
      <c r="D62" s="170">
        <f>D63</f>
        <v>3500</v>
      </c>
    </row>
    <row r="63" spans="1:4">
      <c r="A63" s="172" t="s">
        <v>399</v>
      </c>
      <c r="B63" s="173">
        <v>12</v>
      </c>
      <c r="C63" s="173">
        <v>2</v>
      </c>
      <c r="D63" s="174">
        <v>3500</v>
      </c>
    </row>
    <row r="64" spans="1:4" s="171" customFormat="1" ht="31.2">
      <c r="A64" s="168" t="s">
        <v>650</v>
      </c>
      <c r="B64" s="169">
        <v>13</v>
      </c>
      <c r="C64" s="169">
        <v>0</v>
      </c>
      <c r="D64" s="170">
        <f>D65</f>
        <v>16.3</v>
      </c>
    </row>
    <row r="65" spans="1:4">
      <c r="A65" s="172" t="s">
        <v>352</v>
      </c>
      <c r="B65" s="173">
        <v>13</v>
      </c>
      <c r="C65" s="173">
        <v>1</v>
      </c>
      <c r="D65" s="174">
        <v>16.3</v>
      </c>
    </row>
    <row r="66" spans="1:4" s="171" customFormat="1" ht="46.8">
      <c r="A66" s="168" t="s">
        <v>651</v>
      </c>
      <c r="B66" s="169">
        <v>14</v>
      </c>
      <c r="C66" s="169">
        <v>0</v>
      </c>
      <c r="D66" s="170">
        <f>D67+D68</f>
        <v>91702.8</v>
      </c>
    </row>
    <row r="67" spans="1:4" ht="31.2">
      <c r="A67" s="172" t="s">
        <v>364</v>
      </c>
      <c r="B67" s="173">
        <v>14</v>
      </c>
      <c r="C67" s="173">
        <v>1</v>
      </c>
      <c r="D67" s="174">
        <v>75072.100000000006</v>
      </c>
    </row>
    <row r="68" spans="1:4">
      <c r="A68" s="172" t="s">
        <v>361</v>
      </c>
      <c r="B68" s="173">
        <v>14</v>
      </c>
      <c r="C68" s="173">
        <v>3</v>
      </c>
      <c r="D68" s="174">
        <v>16630.7</v>
      </c>
    </row>
    <row r="69" spans="1:4">
      <c r="A69" s="332" t="s">
        <v>632</v>
      </c>
      <c r="B69" s="332"/>
      <c r="C69" s="332"/>
      <c r="D69" s="170">
        <f>D20+D29+D31+D33+D37+D41+D43+D50+D53+D55+D60+D62+D64+D66</f>
        <v>1119871.4000000001</v>
      </c>
    </row>
    <row r="70" spans="1:4" ht="25.5" customHeight="1">
      <c r="A70" s="175"/>
      <c r="B70" s="176"/>
      <c r="C70" s="176"/>
      <c r="D70" s="164"/>
    </row>
    <row r="71" spans="1:4" ht="13.2" customHeight="1">
      <c r="A71" s="177" t="s">
        <v>652</v>
      </c>
      <c r="B71" s="178"/>
      <c r="C71" s="330" t="s">
        <v>0</v>
      </c>
      <c r="D71" s="330"/>
    </row>
  </sheetData>
  <autoFilter ref="A19:AB69"/>
  <mergeCells count="6">
    <mergeCell ref="C71:D71"/>
    <mergeCell ref="A15:D15"/>
    <mergeCell ref="A17:A18"/>
    <mergeCell ref="B17:C17"/>
    <mergeCell ref="D17:D18"/>
    <mergeCell ref="A69:C69"/>
  </mergeCells>
  <pageMargins left="0.78740157480314965" right="0.39370078740157483" top="0.78740157480314965" bottom="0.39370078740157483" header="0.51181102362204722" footer="0.31496062992125984"/>
  <pageSetup paperSize="9" scale="85" fitToHeight="0" orientation="portrait" r:id="rId1"/>
  <headerFooter differentFirst="1" alignWithMargins="0">
    <oddHeader>&amp;C&amp;P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</sheetPr>
  <dimension ref="A8:I68"/>
  <sheetViews>
    <sheetView showGridLines="0" workbookViewId="0">
      <selection activeCell="G11" sqref="G11"/>
    </sheetView>
  </sheetViews>
  <sheetFormatPr defaultColWidth="9.109375" defaultRowHeight="15.6"/>
  <cols>
    <col min="1" max="1" width="69.33203125" style="165" customWidth="1"/>
    <col min="2" max="2" width="6.88671875" style="165" customWidth="1"/>
    <col min="3" max="3" width="9.44140625" style="165" customWidth="1"/>
    <col min="4" max="4" width="10.109375" style="165" bestFit="1" customWidth="1"/>
    <col min="5" max="5" width="10.33203125" style="165" bestFit="1" customWidth="1"/>
    <col min="6" max="16384" width="9.109375" style="165"/>
  </cols>
  <sheetData>
    <row r="8" spans="1:9" s="162" customFormat="1" ht="13.2"/>
    <row r="9" spans="1:9" s="162" customFormat="1" ht="13.2"/>
    <row r="10" spans="1:9" s="162" customFormat="1" ht="13.2"/>
    <row r="11" spans="1:9" s="162" customFormat="1" ht="13.2"/>
    <row r="12" spans="1:9" s="162" customFormat="1" ht="13.2"/>
    <row r="13" spans="1:9" s="162" customFormat="1" ht="13.2"/>
    <row r="14" spans="1:9" s="162" customFormat="1" ht="21" customHeight="1"/>
    <row r="15" spans="1:9" s="162" customFormat="1" ht="34.950000000000003" customHeight="1">
      <c r="A15" s="321" t="s">
        <v>653</v>
      </c>
      <c r="B15" s="321"/>
      <c r="C15" s="321"/>
      <c r="D15" s="321"/>
      <c r="E15" s="321"/>
      <c r="F15" s="179"/>
      <c r="G15" s="179"/>
      <c r="H15" s="179"/>
      <c r="I15" s="179"/>
    </row>
    <row r="16" spans="1:9" ht="13.2" customHeight="1">
      <c r="A16" s="180"/>
      <c r="B16" s="164"/>
      <c r="C16" s="164"/>
      <c r="D16" s="164"/>
      <c r="E16" s="164"/>
    </row>
    <row r="17" spans="1:5" ht="16.5" customHeight="1">
      <c r="A17" s="163"/>
      <c r="B17" s="164"/>
      <c r="C17" s="164"/>
      <c r="D17" s="164"/>
      <c r="E17" s="164"/>
    </row>
    <row r="18" spans="1:5">
      <c r="A18" s="324" t="s">
        <v>151</v>
      </c>
      <c r="B18" s="324" t="s">
        <v>152</v>
      </c>
      <c r="C18" s="324"/>
      <c r="D18" s="333" t="s">
        <v>654</v>
      </c>
      <c r="E18" s="333"/>
    </row>
    <row r="19" spans="1:5">
      <c r="A19" s="324"/>
      <c r="B19" s="138" t="s">
        <v>636</v>
      </c>
      <c r="C19" s="138" t="s">
        <v>637</v>
      </c>
      <c r="D19" s="181">
        <v>2020</v>
      </c>
      <c r="E19" s="181">
        <v>2021</v>
      </c>
    </row>
    <row r="20" spans="1:5" ht="12.75" customHeight="1">
      <c r="A20" s="182">
        <v>1</v>
      </c>
      <c r="B20" s="182">
        <v>2</v>
      </c>
      <c r="C20" s="182">
        <v>3</v>
      </c>
      <c r="D20" s="183">
        <v>4</v>
      </c>
      <c r="E20" s="183">
        <v>5</v>
      </c>
    </row>
    <row r="21" spans="1:5" s="171" customFormat="1">
      <c r="A21" s="168" t="s">
        <v>638</v>
      </c>
      <c r="B21" s="169">
        <v>1</v>
      </c>
      <c r="C21" s="169">
        <v>0</v>
      </c>
      <c r="D21" s="170">
        <f>D22+D23+D24+D25+D26+D27+D28</f>
        <v>67461.899999999994</v>
      </c>
      <c r="E21" s="170">
        <f>E22+E23+E24+E25+E26+E27+E28</f>
        <v>63703.1</v>
      </c>
    </row>
    <row r="22" spans="1:5" ht="31.2">
      <c r="A22" s="172" t="s">
        <v>439</v>
      </c>
      <c r="B22" s="173">
        <v>1</v>
      </c>
      <c r="C22" s="173">
        <v>2</v>
      </c>
      <c r="D22" s="174">
        <v>1469</v>
      </c>
      <c r="E22" s="174">
        <v>1370</v>
      </c>
    </row>
    <row r="23" spans="1:5" ht="46.8">
      <c r="A23" s="172" t="s">
        <v>599</v>
      </c>
      <c r="B23" s="173">
        <v>1</v>
      </c>
      <c r="C23" s="173">
        <v>3</v>
      </c>
      <c r="D23" s="174">
        <v>863.9</v>
      </c>
      <c r="E23" s="174">
        <v>804.9</v>
      </c>
    </row>
    <row r="24" spans="1:5" ht="46.8">
      <c r="A24" s="172" t="s">
        <v>322</v>
      </c>
      <c r="B24" s="173">
        <v>1</v>
      </c>
      <c r="C24" s="173">
        <v>4</v>
      </c>
      <c r="D24" s="174">
        <v>24250.2</v>
      </c>
      <c r="E24" s="174">
        <v>22713.1</v>
      </c>
    </row>
    <row r="25" spans="1:5">
      <c r="A25" s="172" t="s">
        <v>444</v>
      </c>
      <c r="B25" s="173">
        <v>1</v>
      </c>
      <c r="C25" s="173">
        <v>5</v>
      </c>
      <c r="D25" s="174">
        <v>6.9</v>
      </c>
      <c r="E25" s="174">
        <v>7.2</v>
      </c>
    </row>
    <row r="26" spans="1:5" ht="31.2">
      <c r="A26" s="172" t="s">
        <v>344</v>
      </c>
      <c r="B26" s="173">
        <v>1</v>
      </c>
      <c r="C26" s="173">
        <v>6</v>
      </c>
      <c r="D26" s="174">
        <v>8071.4</v>
      </c>
      <c r="E26" s="174">
        <v>7736.5</v>
      </c>
    </row>
    <row r="27" spans="1:5">
      <c r="A27" s="172" t="s">
        <v>620</v>
      </c>
      <c r="B27" s="173">
        <v>1</v>
      </c>
      <c r="C27" s="173">
        <v>11</v>
      </c>
      <c r="D27" s="174">
        <v>300</v>
      </c>
      <c r="E27" s="174">
        <v>300</v>
      </c>
    </row>
    <row r="28" spans="1:5">
      <c r="A28" s="172" t="s">
        <v>301</v>
      </c>
      <c r="B28" s="173">
        <v>1</v>
      </c>
      <c r="C28" s="173">
        <v>13</v>
      </c>
      <c r="D28" s="174">
        <v>32500.5</v>
      </c>
      <c r="E28" s="174">
        <v>30771.4</v>
      </c>
    </row>
    <row r="29" spans="1:5" s="171" customFormat="1">
      <c r="A29" s="168" t="s">
        <v>639</v>
      </c>
      <c r="B29" s="169">
        <v>2</v>
      </c>
      <c r="C29" s="169">
        <v>0</v>
      </c>
      <c r="D29" s="170">
        <f>D30</f>
        <v>36</v>
      </c>
      <c r="E29" s="170">
        <f>E30</f>
        <v>80</v>
      </c>
    </row>
    <row r="30" spans="1:5">
      <c r="A30" s="172" t="s">
        <v>625</v>
      </c>
      <c r="B30" s="173">
        <v>2</v>
      </c>
      <c r="C30" s="173">
        <v>4</v>
      </c>
      <c r="D30" s="174">
        <v>36</v>
      </c>
      <c r="E30" s="174">
        <v>80</v>
      </c>
    </row>
    <row r="31" spans="1:5" s="171" customFormat="1" ht="31.2">
      <c r="A31" s="168" t="s">
        <v>640</v>
      </c>
      <c r="B31" s="169">
        <v>3</v>
      </c>
      <c r="C31" s="169">
        <v>0</v>
      </c>
      <c r="D31" s="170">
        <f>D32</f>
        <v>3572.8</v>
      </c>
      <c r="E31" s="170">
        <f>E32</f>
        <v>3407.2</v>
      </c>
    </row>
    <row r="32" spans="1:5" ht="31.2">
      <c r="A32" s="172" t="s">
        <v>503</v>
      </c>
      <c r="B32" s="173">
        <v>3</v>
      </c>
      <c r="C32" s="173">
        <v>14</v>
      </c>
      <c r="D32" s="174">
        <v>3572.8</v>
      </c>
      <c r="E32" s="174">
        <v>3407.2</v>
      </c>
    </row>
    <row r="33" spans="1:5" s="171" customFormat="1">
      <c r="A33" s="168" t="s">
        <v>641</v>
      </c>
      <c r="B33" s="169">
        <v>4</v>
      </c>
      <c r="C33" s="169">
        <v>0</v>
      </c>
      <c r="D33" s="170">
        <f>D34+D35+D36</f>
        <v>1472.2</v>
      </c>
      <c r="E33" s="170">
        <f>E34+E35+E36</f>
        <v>1569.3</v>
      </c>
    </row>
    <row r="34" spans="1:5">
      <c r="A34" s="172" t="s">
        <v>313</v>
      </c>
      <c r="B34" s="173">
        <v>4</v>
      </c>
      <c r="C34" s="173">
        <v>5</v>
      </c>
      <c r="D34" s="174">
        <v>705</v>
      </c>
      <c r="E34" s="174">
        <v>705</v>
      </c>
    </row>
    <row r="35" spans="1:5">
      <c r="A35" s="172" t="s">
        <v>473</v>
      </c>
      <c r="B35" s="173">
        <v>4</v>
      </c>
      <c r="C35" s="173">
        <v>9</v>
      </c>
      <c r="D35" s="174">
        <v>252.2</v>
      </c>
      <c r="E35" s="174">
        <v>349.3</v>
      </c>
    </row>
    <row r="36" spans="1:5">
      <c r="A36" s="172" t="s">
        <v>379</v>
      </c>
      <c r="B36" s="173">
        <v>4</v>
      </c>
      <c r="C36" s="173">
        <v>12</v>
      </c>
      <c r="D36" s="174">
        <v>515</v>
      </c>
      <c r="E36" s="174">
        <v>515</v>
      </c>
    </row>
    <row r="37" spans="1:5" s="171" customFormat="1">
      <c r="A37" s="168" t="s">
        <v>642</v>
      </c>
      <c r="B37" s="169">
        <v>5</v>
      </c>
      <c r="C37" s="169">
        <v>0</v>
      </c>
      <c r="D37" s="170">
        <f>D39+D38</f>
        <v>6207.2</v>
      </c>
      <c r="E37" s="170">
        <f>E39</f>
        <v>4268.2</v>
      </c>
    </row>
    <row r="38" spans="1:5">
      <c r="A38" s="172" t="s">
        <v>476</v>
      </c>
      <c r="B38" s="173">
        <v>5</v>
      </c>
      <c r="C38" s="173">
        <v>3</v>
      </c>
      <c r="D38" s="174">
        <v>1803.2</v>
      </c>
      <c r="E38" s="174">
        <v>0</v>
      </c>
    </row>
    <row r="39" spans="1:5">
      <c r="A39" s="172" t="s">
        <v>328</v>
      </c>
      <c r="B39" s="173">
        <v>5</v>
      </c>
      <c r="C39" s="173">
        <v>5</v>
      </c>
      <c r="D39" s="174">
        <v>4404</v>
      </c>
      <c r="E39" s="174">
        <v>4268.2</v>
      </c>
    </row>
    <row r="40" spans="1:5" s="171" customFormat="1">
      <c r="A40" s="168" t="s">
        <v>644</v>
      </c>
      <c r="B40" s="169">
        <v>7</v>
      </c>
      <c r="C40" s="169">
        <v>0</v>
      </c>
      <c r="D40" s="170">
        <f>D41+D42+D43+D44+D45+D46</f>
        <v>725929.1</v>
      </c>
      <c r="E40" s="170">
        <f>E41+E42+E43+E44+E45+E46</f>
        <v>697300.50000000012</v>
      </c>
    </row>
    <row r="41" spans="1:5">
      <c r="A41" s="172" t="s">
        <v>168</v>
      </c>
      <c r="B41" s="173">
        <v>7</v>
      </c>
      <c r="C41" s="173">
        <v>1</v>
      </c>
      <c r="D41" s="174">
        <v>211320.4</v>
      </c>
      <c r="E41" s="174">
        <v>211843.9</v>
      </c>
    </row>
    <row r="42" spans="1:5">
      <c r="A42" s="172" t="s">
        <v>189</v>
      </c>
      <c r="B42" s="173">
        <v>7</v>
      </c>
      <c r="C42" s="173">
        <v>2</v>
      </c>
      <c r="D42" s="174">
        <v>473742.3</v>
      </c>
      <c r="E42" s="174">
        <v>447089.4</v>
      </c>
    </row>
    <row r="43" spans="1:5">
      <c r="A43" s="172" t="s">
        <v>217</v>
      </c>
      <c r="B43" s="173">
        <v>7</v>
      </c>
      <c r="C43" s="173">
        <v>3</v>
      </c>
      <c r="D43" s="174">
        <v>31448.1</v>
      </c>
      <c r="E43" s="174">
        <v>29483.3</v>
      </c>
    </row>
    <row r="44" spans="1:5" ht="31.2">
      <c r="A44" s="172" t="s">
        <v>173</v>
      </c>
      <c r="B44" s="173">
        <v>7</v>
      </c>
      <c r="C44" s="173">
        <v>5</v>
      </c>
      <c r="D44" s="174">
        <v>485.2</v>
      </c>
      <c r="E44" s="174">
        <v>455.2</v>
      </c>
    </row>
    <row r="45" spans="1:5">
      <c r="A45" s="172" t="s">
        <v>243</v>
      </c>
      <c r="B45" s="173">
        <v>7</v>
      </c>
      <c r="C45" s="173">
        <v>7</v>
      </c>
      <c r="D45" s="174">
        <v>561.29999999999995</v>
      </c>
      <c r="E45" s="174">
        <v>561.29999999999995</v>
      </c>
    </row>
    <row r="46" spans="1:5">
      <c r="A46" s="172" t="s">
        <v>227</v>
      </c>
      <c r="B46" s="173">
        <v>7</v>
      </c>
      <c r="C46" s="173">
        <v>9</v>
      </c>
      <c r="D46" s="174">
        <v>8371.7999999999993</v>
      </c>
      <c r="E46" s="174">
        <v>7867.4</v>
      </c>
    </row>
    <row r="47" spans="1:5" s="171" customFormat="1">
      <c r="A47" s="168" t="s">
        <v>645</v>
      </c>
      <c r="B47" s="169">
        <v>8</v>
      </c>
      <c r="C47" s="169">
        <v>0</v>
      </c>
      <c r="D47" s="170">
        <f>D48+D49</f>
        <v>21066.100000000002</v>
      </c>
      <c r="E47" s="170">
        <f>E48+E49</f>
        <v>19876.2</v>
      </c>
    </row>
    <row r="48" spans="1:5">
      <c r="A48" s="172" t="s">
        <v>254</v>
      </c>
      <c r="B48" s="173">
        <v>8</v>
      </c>
      <c r="C48" s="173">
        <v>1</v>
      </c>
      <c r="D48" s="174">
        <v>20256.2</v>
      </c>
      <c r="E48" s="174">
        <v>19123.3</v>
      </c>
    </row>
    <row r="49" spans="1:5">
      <c r="A49" s="172" t="s">
        <v>286</v>
      </c>
      <c r="B49" s="173">
        <v>8</v>
      </c>
      <c r="C49" s="173">
        <v>4</v>
      </c>
      <c r="D49" s="174">
        <v>809.9</v>
      </c>
      <c r="E49" s="174">
        <v>752.9</v>
      </c>
    </row>
    <row r="50" spans="1:5" s="171" customFormat="1">
      <c r="A50" s="168" t="s">
        <v>646</v>
      </c>
      <c r="B50" s="169">
        <v>9</v>
      </c>
      <c r="C50" s="169">
        <v>0</v>
      </c>
      <c r="D50" s="170">
        <f>D51</f>
        <v>280</v>
      </c>
      <c r="E50" s="170">
        <f>E51</f>
        <v>238</v>
      </c>
    </row>
    <row r="51" spans="1:5">
      <c r="A51" s="172" t="s">
        <v>558</v>
      </c>
      <c r="B51" s="173">
        <v>9</v>
      </c>
      <c r="C51" s="173">
        <v>9</v>
      </c>
      <c r="D51" s="174">
        <v>280</v>
      </c>
      <c r="E51" s="174">
        <v>238</v>
      </c>
    </row>
    <row r="52" spans="1:5" s="171" customFormat="1">
      <c r="A52" s="168" t="s">
        <v>647</v>
      </c>
      <c r="B52" s="169">
        <v>10</v>
      </c>
      <c r="C52" s="169">
        <v>0</v>
      </c>
      <c r="D52" s="170">
        <f>D53+D54+D55+D56</f>
        <v>30999.4</v>
      </c>
      <c r="E52" s="170">
        <f>E53+E54+E55+E56</f>
        <v>30712.400000000001</v>
      </c>
    </row>
    <row r="53" spans="1:5">
      <c r="A53" s="172" t="s">
        <v>422</v>
      </c>
      <c r="B53" s="173">
        <v>10</v>
      </c>
      <c r="C53" s="173">
        <v>1</v>
      </c>
      <c r="D53" s="174">
        <v>5430</v>
      </c>
      <c r="E53" s="174">
        <v>5680</v>
      </c>
    </row>
    <row r="54" spans="1:5">
      <c r="A54" s="172" t="s">
        <v>335</v>
      </c>
      <c r="B54" s="173">
        <v>10</v>
      </c>
      <c r="C54" s="173">
        <v>3</v>
      </c>
      <c r="D54" s="174">
        <v>10757</v>
      </c>
      <c r="E54" s="174">
        <v>10220</v>
      </c>
    </row>
    <row r="55" spans="1:5">
      <c r="A55" s="172" t="s">
        <v>207</v>
      </c>
      <c r="B55" s="173">
        <v>10</v>
      </c>
      <c r="C55" s="173">
        <v>4</v>
      </c>
      <c r="D55" s="174">
        <v>14707.4</v>
      </c>
      <c r="E55" s="174">
        <v>14707.4</v>
      </c>
    </row>
    <row r="56" spans="1:5">
      <c r="A56" s="172" t="s">
        <v>575</v>
      </c>
      <c r="B56" s="173">
        <v>10</v>
      </c>
      <c r="C56" s="173">
        <v>6</v>
      </c>
      <c r="D56" s="174">
        <v>105</v>
      </c>
      <c r="E56" s="174">
        <v>105</v>
      </c>
    </row>
    <row r="57" spans="1:5" s="171" customFormat="1">
      <c r="A57" s="168" t="s">
        <v>648</v>
      </c>
      <c r="B57" s="169">
        <v>11</v>
      </c>
      <c r="C57" s="169">
        <v>0</v>
      </c>
      <c r="D57" s="170">
        <f>D58</f>
        <v>379</v>
      </c>
      <c r="E57" s="170">
        <f>E58</f>
        <v>379</v>
      </c>
    </row>
    <row r="58" spans="1:5">
      <c r="A58" s="172" t="s">
        <v>523</v>
      </c>
      <c r="B58" s="173">
        <v>11</v>
      </c>
      <c r="C58" s="173">
        <v>1</v>
      </c>
      <c r="D58" s="174">
        <v>379</v>
      </c>
      <c r="E58" s="174">
        <v>379</v>
      </c>
    </row>
    <row r="59" spans="1:5" s="171" customFormat="1">
      <c r="A59" s="168" t="s">
        <v>649</v>
      </c>
      <c r="B59" s="169">
        <v>12</v>
      </c>
      <c r="C59" s="169">
        <v>0</v>
      </c>
      <c r="D59" s="170">
        <f>D60</f>
        <v>3500</v>
      </c>
      <c r="E59" s="170">
        <f>E60</f>
        <v>3500</v>
      </c>
    </row>
    <row r="60" spans="1:5">
      <c r="A60" s="172" t="s">
        <v>399</v>
      </c>
      <c r="B60" s="173">
        <v>12</v>
      </c>
      <c r="C60" s="173">
        <v>2</v>
      </c>
      <c r="D60" s="174">
        <v>3500</v>
      </c>
      <c r="E60" s="174">
        <v>3500</v>
      </c>
    </row>
    <row r="61" spans="1:5" s="171" customFormat="1" ht="31.2">
      <c r="A61" s="168" t="s">
        <v>650</v>
      </c>
      <c r="B61" s="169">
        <v>13</v>
      </c>
      <c r="C61" s="169">
        <v>0</v>
      </c>
      <c r="D61" s="170">
        <f>D62</f>
        <v>15.4</v>
      </c>
      <c r="E61" s="170">
        <f>E62</f>
        <v>13.5</v>
      </c>
    </row>
    <row r="62" spans="1:5" ht="31.2">
      <c r="A62" s="172" t="s">
        <v>352</v>
      </c>
      <c r="B62" s="173">
        <v>13</v>
      </c>
      <c r="C62" s="173">
        <v>1</v>
      </c>
      <c r="D62" s="174">
        <v>15.4</v>
      </c>
      <c r="E62" s="174">
        <v>13.5</v>
      </c>
    </row>
    <row r="63" spans="1:5" s="171" customFormat="1" ht="46.8">
      <c r="A63" s="168" t="s">
        <v>651</v>
      </c>
      <c r="B63" s="169">
        <v>14</v>
      </c>
      <c r="C63" s="169">
        <v>0</v>
      </c>
      <c r="D63" s="170">
        <f>D64+D65</f>
        <v>90334.2</v>
      </c>
      <c r="E63" s="170">
        <f>E64+E65</f>
        <v>91245</v>
      </c>
    </row>
    <row r="64" spans="1:5" ht="31.2">
      <c r="A64" s="172" t="s">
        <v>364</v>
      </c>
      <c r="B64" s="173">
        <v>14</v>
      </c>
      <c r="C64" s="173">
        <v>1</v>
      </c>
      <c r="D64" s="174">
        <v>74508.800000000003</v>
      </c>
      <c r="E64" s="174">
        <v>75067.8</v>
      </c>
    </row>
    <row r="65" spans="1:5">
      <c r="A65" s="172" t="s">
        <v>361</v>
      </c>
      <c r="B65" s="173">
        <v>14</v>
      </c>
      <c r="C65" s="173">
        <v>3</v>
      </c>
      <c r="D65" s="174">
        <v>15825.4</v>
      </c>
      <c r="E65" s="174">
        <v>16177.2</v>
      </c>
    </row>
    <row r="66" spans="1:5">
      <c r="A66" s="334" t="s">
        <v>632</v>
      </c>
      <c r="B66" s="335"/>
      <c r="C66" s="336"/>
      <c r="D66" s="170">
        <f>D21+D29+D31+D33+D37+D40+D47+D50+D52+D57+D59+D61+D63</f>
        <v>951253.29999999993</v>
      </c>
      <c r="E66" s="170">
        <f>E21+E29+E31+E33+E37+E40+E47+E50+E52+E57+E59+E61+E63</f>
        <v>916292.40000000014</v>
      </c>
    </row>
    <row r="67" spans="1:5" ht="25.5" customHeight="1">
      <c r="A67" s="175"/>
      <c r="B67" s="176"/>
      <c r="C67" s="176"/>
      <c r="D67" s="164"/>
      <c r="E67" s="164"/>
    </row>
    <row r="68" spans="1:5" ht="13.2" customHeight="1">
      <c r="A68" s="177" t="s">
        <v>652</v>
      </c>
      <c r="B68" s="178"/>
      <c r="C68" s="184"/>
      <c r="D68" s="330" t="s">
        <v>0</v>
      </c>
      <c r="E68" s="330"/>
    </row>
  </sheetData>
  <autoFilter ref="A20:I66"/>
  <mergeCells count="6">
    <mergeCell ref="D68:E68"/>
    <mergeCell ref="A15:E15"/>
    <mergeCell ref="A18:A19"/>
    <mergeCell ref="B18:C18"/>
    <mergeCell ref="D18:E18"/>
    <mergeCell ref="A66:C66"/>
  </mergeCells>
  <pageMargins left="0.78740157480314965" right="0.39370078740157483" top="0.78740157480314965" bottom="0.39370078740157483" header="0.51181102362204722" footer="0.11811023622047245"/>
  <pageSetup paperSize="9" scale="85" fitToHeight="0" orientation="portrait" r:id="rId1"/>
  <headerFooter differentFirst="1" alignWithMargins="0">
    <oddHeader>&amp;C&amp;P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3:G631"/>
  <sheetViews>
    <sheetView showGridLines="0" view="pageBreakPreview" zoomScale="60" workbookViewId="0">
      <selection activeCell="J9" sqref="J9"/>
    </sheetView>
  </sheetViews>
  <sheetFormatPr defaultColWidth="9.109375" defaultRowHeight="15.6"/>
  <cols>
    <col min="1" max="1" width="58.44140625" style="268" customWidth="1"/>
    <col min="2" max="2" width="5.33203125" style="286" customWidth="1"/>
    <col min="3" max="3" width="7" style="286" customWidth="1"/>
    <col min="4" max="4" width="9.44140625" style="286" customWidth="1"/>
    <col min="5" max="5" width="13.109375" style="286" customWidth="1"/>
    <col min="6" max="6" width="7.5546875" style="286" customWidth="1"/>
    <col min="7" max="7" width="11.5546875" style="268" customWidth="1"/>
    <col min="8" max="234" width="9.109375" style="268" customWidth="1"/>
    <col min="235" max="16384" width="9.109375" style="268"/>
  </cols>
  <sheetData>
    <row r="13" spans="1:7">
      <c r="A13" s="265"/>
      <c r="B13" s="266"/>
      <c r="C13" s="266"/>
      <c r="D13" s="266"/>
      <c r="E13" s="266"/>
      <c r="F13" s="266"/>
      <c r="G13" s="267"/>
    </row>
    <row r="14" spans="1:7" ht="40.5" customHeight="1">
      <c r="A14" s="337" t="s">
        <v>655</v>
      </c>
      <c r="B14" s="337"/>
      <c r="C14" s="337"/>
      <c r="D14" s="337"/>
      <c r="E14" s="337"/>
      <c r="F14" s="337"/>
      <c r="G14" s="337"/>
    </row>
    <row r="15" spans="1:7" ht="16.5" customHeight="1">
      <c r="A15" s="269"/>
      <c r="B15" s="266"/>
      <c r="C15" s="266"/>
      <c r="D15" s="266"/>
      <c r="E15" s="266"/>
      <c r="F15" s="266"/>
      <c r="G15" s="267"/>
    </row>
    <row r="16" spans="1:7">
      <c r="A16" s="324" t="s">
        <v>151</v>
      </c>
      <c r="B16" s="338" t="s">
        <v>152</v>
      </c>
      <c r="C16" s="338"/>
      <c r="D16" s="338"/>
      <c r="E16" s="338"/>
      <c r="F16" s="338"/>
      <c r="G16" s="324" t="s">
        <v>153</v>
      </c>
    </row>
    <row r="17" spans="1:7" ht="34.200000000000003">
      <c r="A17" s="324"/>
      <c r="B17" s="252" t="s">
        <v>656</v>
      </c>
      <c r="C17" s="252" t="s">
        <v>636</v>
      </c>
      <c r="D17" s="252" t="s">
        <v>637</v>
      </c>
      <c r="E17" s="252" t="s">
        <v>154</v>
      </c>
      <c r="F17" s="252" t="s">
        <v>155</v>
      </c>
      <c r="G17" s="324"/>
    </row>
    <row r="18" spans="1:7" ht="12.75" customHeight="1">
      <c r="A18" s="182">
        <v>1</v>
      </c>
      <c r="B18" s="182">
        <v>2</v>
      </c>
      <c r="C18" s="182">
        <v>3</v>
      </c>
      <c r="D18" s="182">
        <v>4</v>
      </c>
      <c r="E18" s="182">
        <v>5</v>
      </c>
      <c r="F18" s="182">
        <v>6</v>
      </c>
      <c r="G18" s="182">
        <v>7</v>
      </c>
    </row>
    <row r="19" spans="1:7" s="276" customFormat="1" ht="31.2">
      <c r="A19" s="270" t="s">
        <v>657</v>
      </c>
      <c r="B19" s="271">
        <v>904</v>
      </c>
      <c r="C19" s="272">
        <v>0</v>
      </c>
      <c r="D19" s="272">
        <v>0</v>
      </c>
      <c r="E19" s="273" t="s">
        <v>159</v>
      </c>
      <c r="F19" s="274" t="s">
        <v>159</v>
      </c>
      <c r="G19" s="275">
        <v>40903.4</v>
      </c>
    </row>
    <row r="20" spans="1:7">
      <c r="A20" s="277" t="s">
        <v>644</v>
      </c>
      <c r="B20" s="278">
        <v>904</v>
      </c>
      <c r="C20" s="279">
        <v>7</v>
      </c>
      <c r="D20" s="279">
        <v>0</v>
      </c>
      <c r="E20" s="280" t="s">
        <v>159</v>
      </c>
      <c r="F20" s="281" t="s">
        <v>159</v>
      </c>
      <c r="G20" s="282">
        <v>8531.4</v>
      </c>
    </row>
    <row r="21" spans="1:7">
      <c r="A21" s="277" t="s">
        <v>217</v>
      </c>
      <c r="B21" s="278">
        <v>904</v>
      </c>
      <c r="C21" s="279">
        <v>7</v>
      </c>
      <c r="D21" s="279">
        <v>3</v>
      </c>
      <c r="E21" s="280" t="s">
        <v>159</v>
      </c>
      <c r="F21" s="281" t="s">
        <v>159</v>
      </c>
      <c r="G21" s="282">
        <v>8485.4</v>
      </c>
    </row>
    <row r="22" spans="1:7" ht="46.8">
      <c r="A22" s="277" t="s">
        <v>246</v>
      </c>
      <c r="B22" s="278">
        <v>904</v>
      </c>
      <c r="C22" s="279">
        <v>7</v>
      </c>
      <c r="D22" s="279">
        <v>3</v>
      </c>
      <c r="E22" s="280" t="s">
        <v>247</v>
      </c>
      <c r="F22" s="281" t="s">
        <v>159</v>
      </c>
      <c r="G22" s="282">
        <v>8485.4</v>
      </c>
    </row>
    <row r="23" spans="1:7" ht="46.8">
      <c r="A23" s="277" t="s">
        <v>248</v>
      </c>
      <c r="B23" s="278">
        <v>904</v>
      </c>
      <c r="C23" s="279">
        <v>7</v>
      </c>
      <c r="D23" s="279">
        <v>3</v>
      </c>
      <c r="E23" s="280" t="s">
        <v>249</v>
      </c>
      <c r="F23" s="281" t="s">
        <v>159</v>
      </c>
      <c r="G23" s="282">
        <v>8485.4</v>
      </c>
    </row>
    <row r="24" spans="1:7" ht="31.2">
      <c r="A24" s="277" t="s">
        <v>273</v>
      </c>
      <c r="B24" s="278">
        <v>904</v>
      </c>
      <c r="C24" s="279">
        <v>7</v>
      </c>
      <c r="D24" s="279">
        <v>3</v>
      </c>
      <c r="E24" s="280" t="s">
        <v>274</v>
      </c>
      <c r="F24" s="281" t="s">
        <v>159</v>
      </c>
      <c r="G24" s="282">
        <v>8485.4</v>
      </c>
    </row>
    <row r="25" spans="1:7">
      <c r="A25" s="277" t="s">
        <v>275</v>
      </c>
      <c r="B25" s="278">
        <v>904</v>
      </c>
      <c r="C25" s="279">
        <v>7</v>
      </c>
      <c r="D25" s="279">
        <v>3</v>
      </c>
      <c r="E25" s="280" t="s">
        <v>276</v>
      </c>
      <c r="F25" s="281" t="s">
        <v>159</v>
      </c>
      <c r="G25" s="282">
        <v>14.4</v>
      </c>
    </row>
    <row r="26" spans="1:7">
      <c r="A26" s="277" t="s">
        <v>237</v>
      </c>
      <c r="B26" s="278">
        <v>904</v>
      </c>
      <c r="C26" s="279">
        <v>7</v>
      </c>
      <c r="D26" s="279">
        <v>3</v>
      </c>
      <c r="E26" s="280" t="s">
        <v>276</v>
      </c>
      <c r="F26" s="281" t="s">
        <v>238</v>
      </c>
      <c r="G26" s="282">
        <v>14.4</v>
      </c>
    </row>
    <row r="27" spans="1:7">
      <c r="A27" s="277" t="s">
        <v>174</v>
      </c>
      <c r="B27" s="278">
        <v>904</v>
      </c>
      <c r="C27" s="279">
        <v>7</v>
      </c>
      <c r="D27" s="279">
        <v>3</v>
      </c>
      <c r="E27" s="280" t="s">
        <v>278</v>
      </c>
      <c r="F27" s="281" t="s">
        <v>159</v>
      </c>
      <c r="G27" s="282">
        <v>6986</v>
      </c>
    </row>
    <row r="28" spans="1:7" ht="60.75" customHeight="1">
      <c r="A28" s="277" t="s">
        <v>180</v>
      </c>
      <c r="B28" s="278">
        <v>904</v>
      </c>
      <c r="C28" s="279">
        <v>7</v>
      </c>
      <c r="D28" s="279">
        <v>3</v>
      </c>
      <c r="E28" s="280" t="s">
        <v>278</v>
      </c>
      <c r="F28" s="281" t="s">
        <v>181</v>
      </c>
      <c r="G28" s="282">
        <v>6534.6</v>
      </c>
    </row>
    <row r="29" spans="1:7" ht="31.2">
      <c r="A29" s="277" t="s">
        <v>166</v>
      </c>
      <c r="B29" s="278">
        <v>904</v>
      </c>
      <c r="C29" s="279">
        <v>7</v>
      </c>
      <c r="D29" s="279">
        <v>3</v>
      </c>
      <c r="E29" s="280" t="s">
        <v>278</v>
      </c>
      <c r="F29" s="281" t="s">
        <v>167</v>
      </c>
      <c r="G29" s="282">
        <v>451.4</v>
      </c>
    </row>
    <row r="30" spans="1:7" ht="31.2">
      <c r="A30" s="277" t="s">
        <v>184</v>
      </c>
      <c r="B30" s="278">
        <v>904</v>
      </c>
      <c r="C30" s="279">
        <v>7</v>
      </c>
      <c r="D30" s="279">
        <v>3</v>
      </c>
      <c r="E30" s="280" t="s">
        <v>279</v>
      </c>
      <c r="F30" s="281" t="s">
        <v>159</v>
      </c>
      <c r="G30" s="282">
        <v>1485</v>
      </c>
    </row>
    <row r="31" spans="1:7" ht="31.2">
      <c r="A31" s="277" t="s">
        <v>166</v>
      </c>
      <c r="B31" s="278">
        <v>904</v>
      </c>
      <c r="C31" s="279">
        <v>7</v>
      </c>
      <c r="D31" s="279">
        <v>3</v>
      </c>
      <c r="E31" s="280" t="s">
        <v>279</v>
      </c>
      <c r="F31" s="281" t="s">
        <v>167</v>
      </c>
      <c r="G31" s="282">
        <v>1485</v>
      </c>
    </row>
    <row r="32" spans="1:7" ht="31.2">
      <c r="A32" s="277" t="s">
        <v>173</v>
      </c>
      <c r="B32" s="278">
        <v>904</v>
      </c>
      <c r="C32" s="279">
        <v>7</v>
      </c>
      <c r="D32" s="279">
        <v>5</v>
      </c>
      <c r="E32" s="280" t="s">
        <v>159</v>
      </c>
      <c r="F32" s="281" t="s">
        <v>159</v>
      </c>
      <c r="G32" s="282">
        <v>46</v>
      </c>
    </row>
    <row r="33" spans="1:7" ht="46.8">
      <c r="A33" s="277" t="s">
        <v>246</v>
      </c>
      <c r="B33" s="278">
        <v>904</v>
      </c>
      <c r="C33" s="279">
        <v>7</v>
      </c>
      <c r="D33" s="279">
        <v>5</v>
      </c>
      <c r="E33" s="280" t="s">
        <v>247</v>
      </c>
      <c r="F33" s="281" t="s">
        <v>159</v>
      </c>
      <c r="G33" s="282">
        <v>46</v>
      </c>
    </row>
    <row r="34" spans="1:7" ht="46.8">
      <c r="A34" s="277" t="s">
        <v>248</v>
      </c>
      <c r="B34" s="278">
        <v>904</v>
      </c>
      <c r="C34" s="279">
        <v>7</v>
      </c>
      <c r="D34" s="279">
        <v>5</v>
      </c>
      <c r="E34" s="280" t="s">
        <v>249</v>
      </c>
      <c r="F34" s="281" t="s">
        <v>159</v>
      </c>
      <c r="G34" s="282">
        <v>46</v>
      </c>
    </row>
    <row r="35" spans="1:7">
      <c r="A35" s="277" t="s">
        <v>250</v>
      </c>
      <c r="B35" s="278">
        <v>904</v>
      </c>
      <c r="C35" s="279">
        <v>7</v>
      </c>
      <c r="D35" s="279">
        <v>5</v>
      </c>
      <c r="E35" s="280" t="s">
        <v>251</v>
      </c>
      <c r="F35" s="281" t="s">
        <v>159</v>
      </c>
      <c r="G35" s="282">
        <v>10</v>
      </c>
    </row>
    <row r="36" spans="1:7" ht="31.2">
      <c r="A36" s="277" t="s">
        <v>171</v>
      </c>
      <c r="B36" s="278">
        <v>904</v>
      </c>
      <c r="C36" s="279">
        <v>7</v>
      </c>
      <c r="D36" s="279">
        <v>5</v>
      </c>
      <c r="E36" s="280" t="s">
        <v>252</v>
      </c>
      <c r="F36" s="281" t="s">
        <v>159</v>
      </c>
      <c r="G36" s="282">
        <v>10</v>
      </c>
    </row>
    <row r="37" spans="1:7" ht="31.2">
      <c r="A37" s="277" t="s">
        <v>166</v>
      </c>
      <c r="B37" s="278">
        <v>904</v>
      </c>
      <c r="C37" s="279">
        <v>7</v>
      </c>
      <c r="D37" s="279">
        <v>5</v>
      </c>
      <c r="E37" s="280" t="s">
        <v>252</v>
      </c>
      <c r="F37" s="281" t="s">
        <v>167</v>
      </c>
      <c r="G37" s="282">
        <v>10</v>
      </c>
    </row>
    <row r="38" spans="1:7" ht="31.2">
      <c r="A38" s="277" t="s">
        <v>256</v>
      </c>
      <c r="B38" s="278">
        <v>904</v>
      </c>
      <c r="C38" s="279">
        <v>7</v>
      </c>
      <c r="D38" s="279">
        <v>5</v>
      </c>
      <c r="E38" s="280" t="s">
        <v>257</v>
      </c>
      <c r="F38" s="281" t="s">
        <v>159</v>
      </c>
      <c r="G38" s="282">
        <v>10</v>
      </c>
    </row>
    <row r="39" spans="1:7" ht="31.2">
      <c r="A39" s="277" t="s">
        <v>171</v>
      </c>
      <c r="B39" s="278">
        <v>904</v>
      </c>
      <c r="C39" s="279">
        <v>7</v>
      </c>
      <c r="D39" s="279">
        <v>5</v>
      </c>
      <c r="E39" s="280" t="s">
        <v>259</v>
      </c>
      <c r="F39" s="281" t="s">
        <v>159</v>
      </c>
      <c r="G39" s="282">
        <v>10</v>
      </c>
    </row>
    <row r="40" spans="1:7" ht="31.2">
      <c r="A40" s="277" t="s">
        <v>166</v>
      </c>
      <c r="B40" s="278">
        <v>904</v>
      </c>
      <c r="C40" s="279">
        <v>7</v>
      </c>
      <c r="D40" s="279">
        <v>5</v>
      </c>
      <c r="E40" s="280" t="s">
        <v>259</v>
      </c>
      <c r="F40" s="281" t="s">
        <v>167</v>
      </c>
      <c r="G40" s="282">
        <v>10</v>
      </c>
    </row>
    <row r="41" spans="1:7" ht="31.2">
      <c r="A41" s="277" t="s">
        <v>266</v>
      </c>
      <c r="B41" s="278">
        <v>904</v>
      </c>
      <c r="C41" s="279">
        <v>7</v>
      </c>
      <c r="D41" s="279">
        <v>5</v>
      </c>
      <c r="E41" s="280" t="s">
        <v>267</v>
      </c>
      <c r="F41" s="281" t="s">
        <v>159</v>
      </c>
      <c r="G41" s="282">
        <v>10</v>
      </c>
    </row>
    <row r="42" spans="1:7" ht="31.2">
      <c r="A42" s="277" t="s">
        <v>171</v>
      </c>
      <c r="B42" s="278">
        <v>904</v>
      </c>
      <c r="C42" s="279">
        <v>7</v>
      </c>
      <c r="D42" s="279">
        <v>5</v>
      </c>
      <c r="E42" s="280" t="s">
        <v>270</v>
      </c>
      <c r="F42" s="281" t="s">
        <v>159</v>
      </c>
      <c r="G42" s="282">
        <v>10</v>
      </c>
    </row>
    <row r="43" spans="1:7" ht="31.2">
      <c r="A43" s="277" t="s">
        <v>166</v>
      </c>
      <c r="B43" s="278">
        <v>904</v>
      </c>
      <c r="C43" s="279">
        <v>7</v>
      </c>
      <c r="D43" s="279">
        <v>5</v>
      </c>
      <c r="E43" s="280" t="s">
        <v>270</v>
      </c>
      <c r="F43" s="281" t="s">
        <v>167</v>
      </c>
      <c r="G43" s="282">
        <v>10</v>
      </c>
    </row>
    <row r="44" spans="1:7" ht="31.2">
      <c r="A44" s="277" t="s">
        <v>273</v>
      </c>
      <c r="B44" s="278">
        <v>904</v>
      </c>
      <c r="C44" s="279">
        <v>7</v>
      </c>
      <c r="D44" s="279">
        <v>5</v>
      </c>
      <c r="E44" s="280" t="s">
        <v>274</v>
      </c>
      <c r="F44" s="281" t="s">
        <v>159</v>
      </c>
      <c r="G44" s="282">
        <v>16</v>
      </c>
    </row>
    <row r="45" spans="1:7" ht="31.2">
      <c r="A45" s="277" t="s">
        <v>171</v>
      </c>
      <c r="B45" s="278">
        <v>904</v>
      </c>
      <c r="C45" s="279">
        <v>7</v>
      </c>
      <c r="D45" s="279">
        <v>5</v>
      </c>
      <c r="E45" s="280" t="s">
        <v>277</v>
      </c>
      <c r="F45" s="281" t="s">
        <v>159</v>
      </c>
      <c r="G45" s="282">
        <v>16</v>
      </c>
    </row>
    <row r="46" spans="1:7" ht="31.2">
      <c r="A46" s="277" t="s">
        <v>166</v>
      </c>
      <c r="B46" s="278">
        <v>904</v>
      </c>
      <c r="C46" s="279">
        <v>7</v>
      </c>
      <c r="D46" s="279">
        <v>5</v>
      </c>
      <c r="E46" s="280" t="s">
        <v>277</v>
      </c>
      <c r="F46" s="281" t="s">
        <v>167</v>
      </c>
      <c r="G46" s="282">
        <v>16</v>
      </c>
    </row>
    <row r="47" spans="1:7">
      <c r="A47" s="277" t="s">
        <v>645</v>
      </c>
      <c r="B47" s="278">
        <v>904</v>
      </c>
      <c r="C47" s="279">
        <v>8</v>
      </c>
      <c r="D47" s="279">
        <v>0</v>
      </c>
      <c r="E47" s="280" t="s">
        <v>159</v>
      </c>
      <c r="F47" s="281" t="s">
        <v>159</v>
      </c>
      <c r="G47" s="282">
        <v>32372</v>
      </c>
    </row>
    <row r="48" spans="1:7">
      <c r="A48" s="277" t="s">
        <v>254</v>
      </c>
      <c r="B48" s="278">
        <v>904</v>
      </c>
      <c r="C48" s="279">
        <v>8</v>
      </c>
      <c r="D48" s="279">
        <v>1</v>
      </c>
      <c r="E48" s="280" t="s">
        <v>159</v>
      </c>
      <c r="F48" s="281" t="s">
        <v>159</v>
      </c>
      <c r="G48" s="282">
        <v>31224.3</v>
      </c>
    </row>
    <row r="49" spans="1:7" ht="46.8">
      <c r="A49" s="277" t="s">
        <v>246</v>
      </c>
      <c r="B49" s="278">
        <v>904</v>
      </c>
      <c r="C49" s="279">
        <v>8</v>
      </c>
      <c r="D49" s="279">
        <v>1</v>
      </c>
      <c r="E49" s="280" t="s">
        <v>247</v>
      </c>
      <c r="F49" s="281" t="s">
        <v>159</v>
      </c>
      <c r="G49" s="282">
        <v>30629.3</v>
      </c>
    </row>
    <row r="50" spans="1:7" ht="46.8">
      <c r="A50" s="277" t="s">
        <v>248</v>
      </c>
      <c r="B50" s="278">
        <v>904</v>
      </c>
      <c r="C50" s="279">
        <v>8</v>
      </c>
      <c r="D50" s="279">
        <v>1</v>
      </c>
      <c r="E50" s="280" t="s">
        <v>249</v>
      </c>
      <c r="F50" s="281" t="s">
        <v>159</v>
      </c>
      <c r="G50" s="282">
        <v>30629.3</v>
      </c>
    </row>
    <row r="51" spans="1:7">
      <c r="A51" s="277" t="s">
        <v>250</v>
      </c>
      <c r="B51" s="278">
        <v>904</v>
      </c>
      <c r="C51" s="279">
        <v>8</v>
      </c>
      <c r="D51" s="279">
        <v>1</v>
      </c>
      <c r="E51" s="280" t="s">
        <v>251</v>
      </c>
      <c r="F51" s="281" t="s">
        <v>159</v>
      </c>
      <c r="G51" s="282">
        <v>1864.9</v>
      </c>
    </row>
    <row r="52" spans="1:7">
      <c r="A52" s="277" t="s">
        <v>174</v>
      </c>
      <c r="B52" s="278">
        <v>904</v>
      </c>
      <c r="C52" s="279">
        <v>8</v>
      </c>
      <c r="D52" s="279">
        <v>1</v>
      </c>
      <c r="E52" s="280" t="s">
        <v>253</v>
      </c>
      <c r="F52" s="281" t="s">
        <v>159</v>
      </c>
      <c r="G52" s="282">
        <v>1813.4</v>
      </c>
    </row>
    <row r="53" spans="1:7" ht="60.75" customHeight="1">
      <c r="A53" s="277" t="s">
        <v>180</v>
      </c>
      <c r="B53" s="278">
        <v>904</v>
      </c>
      <c r="C53" s="279">
        <v>8</v>
      </c>
      <c r="D53" s="279">
        <v>1</v>
      </c>
      <c r="E53" s="280" t="s">
        <v>253</v>
      </c>
      <c r="F53" s="281" t="s">
        <v>181</v>
      </c>
      <c r="G53" s="282">
        <v>1570.4</v>
      </c>
    </row>
    <row r="54" spans="1:7" ht="31.2">
      <c r="A54" s="277" t="s">
        <v>166</v>
      </c>
      <c r="B54" s="278">
        <v>904</v>
      </c>
      <c r="C54" s="279">
        <v>8</v>
      </c>
      <c r="D54" s="279">
        <v>1</v>
      </c>
      <c r="E54" s="280" t="s">
        <v>253</v>
      </c>
      <c r="F54" s="281" t="s">
        <v>167</v>
      </c>
      <c r="G54" s="282">
        <v>235.6</v>
      </c>
    </row>
    <row r="55" spans="1:7">
      <c r="A55" s="277" t="s">
        <v>176</v>
      </c>
      <c r="B55" s="278">
        <v>904</v>
      </c>
      <c r="C55" s="279">
        <v>8</v>
      </c>
      <c r="D55" s="279">
        <v>1</v>
      </c>
      <c r="E55" s="280" t="s">
        <v>253</v>
      </c>
      <c r="F55" s="281" t="s">
        <v>177</v>
      </c>
      <c r="G55" s="282">
        <v>7.4</v>
      </c>
    </row>
    <row r="56" spans="1:7" ht="31.2">
      <c r="A56" s="277" t="s">
        <v>184</v>
      </c>
      <c r="B56" s="278">
        <v>904</v>
      </c>
      <c r="C56" s="279">
        <v>8</v>
      </c>
      <c r="D56" s="279">
        <v>1</v>
      </c>
      <c r="E56" s="280" t="s">
        <v>255</v>
      </c>
      <c r="F56" s="281" t="s">
        <v>159</v>
      </c>
      <c r="G56" s="282">
        <v>51.5</v>
      </c>
    </row>
    <row r="57" spans="1:7" ht="31.2">
      <c r="A57" s="277" t="s">
        <v>166</v>
      </c>
      <c r="B57" s="278">
        <v>904</v>
      </c>
      <c r="C57" s="279">
        <v>8</v>
      </c>
      <c r="D57" s="279">
        <v>1</v>
      </c>
      <c r="E57" s="280" t="s">
        <v>255</v>
      </c>
      <c r="F57" s="281" t="s">
        <v>167</v>
      </c>
      <c r="G57" s="282">
        <v>51.5</v>
      </c>
    </row>
    <row r="58" spans="1:7" ht="31.2">
      <c r="A58" s="277" t="s">
        <v>256</v>
      </c>
      <c r="B58" s="278">
        <v>904</v>
      </c>
      <c r="C58" s="279">
        <v>8</v>
      </c>
      <c r="D58" s="279">
        <v>1</v>
      </c>
      <c r="E58" s="280" t="s">
        <v>257</v>
      </c>
      <c r="F58" s="281" t="s">
        <v>159</v>
      </c>
      <c r="G58" s="282">
        <v>19329.7</v>
      </c>
    </row>
    <row r="59" spans="1:7" ht="18" customHeight="1">
      <c r="A59" s="277" t="s">
        <v>190</v>
      </c>
      <c r="B59" s="278">
        <v>904</v>
      </c>
      <c r="C59" s="279">
        <v>8</v>
      </c>
      <c r="D59" s="279">
        <v>1</v>
      </c>
      <c r="E59" s="280" t="s">
        <v>258</v>
      </c>
      <c r="F59" s="281" t="s">
        <v>159</v>
      </c>
      <c r="G59" s="282">
        <v>800</v>
      </c>
    </row>
    <row r="60" spans="1:7" ht="31.2">
      <c r="A60" s="277" t="s">
        <v>166</v>
      </c>
      <c r="B60" s="278">
        <v>904</v>
      </c>
      <c r="C60" s="279">
        <v>8</v>
      </c>
      <c r="D60" s="279">
        <v>1</v>
      </c>
      <c r="E60" s="280" t="s">
        <v>258</v>
      </c>
      <c r="F60" s="281" t="s">
        <v>167</v>
      </c>
      <c r="G60" s="282">
        <v>800</v>
      </c>
    </row>
    <row r="61" spans="1:7">
      <c r="A61" s="277" t="s">
        <v>174</v>
      </c>
      <c r="B61" s="278">
        <v>904</v>
      </c>
      <c r="C61" s="279">
        <v>8</v>
      </c>
      <c r="D61" s="279">
        <v>1</v>
      </c>
      <c r="E61" s="280" t="s">
        <v>260</v>
      </c>
      <c r="F61" s="281" t="s">
        <v>159</v>
      </c>
      <c r="G61" s="282">
        <v>15466.1</v>
      </c>
    </row>
    <row r="62" spans="1:7" ht="60.75" customHeight="1">
      <c r="A62" s="277" t="s">
        <v>180</v>
      </c>
      <c r="B62" s="278">
        <v>904</v>
      </c>
      <c r="C62" s="279">
        <v>8</v>
      </c>
      <c r="D62" s="279">
        <v>1</v>
      </c>
      <c r="E62" s="280" t="s">
        <v>260</v>
      </c>
      <c r="F62" s="281" t="s">
        <v>181</v>
      </c>
      <c r="G62" s="282">
        <v>13509.2</v>
      </c>
    </row>
    <row r="63" spans="1:7" ht="31.2">
      <c r="A63" s="277" t="s">
        <v>166</v>
      </c>
      <c r="B63" s="278">
        <v>904</v>
      </c>
      <c r="C63" s="279">
        <v>8</v>
      </c>
      <c r="D63" s="279">
        <v>1</v>
      </c>
      <c r="E63" s="280" t="s">
        <v>260</v>
      </c>
      <c r="F63" s="281" t="s">
        <v>167</v>
      </c>
      <c r="G63" s="282">
        <v>1943.8</v>
      </c>
    </row>
    <row r="64" spans="1:7">
      <c r="A64" s="277" t="s">
        <v>176</v>
      </c>
      <c r="B64" s="278">
        <v>904</v>
      </c>
      <c r="C64" s="279">
        <v>8</v>
      </c>
      <c r="D64" s="279">
        <v>1</v>
      </c>
      <c r="E64" s="280" t="s">
        <v>260</v>
      </c>
      <c r="F64" s="281" t="s">
        <v>177</v>
      </c>
      <c r="G64" s="282">
        <v>13.1</v>
      </c>
    </row>
    <row r="65" spans="1:7" ht="62.4">
      <c r="A65" s="277" t="s">
        <v>261</v>
      </c>
      <c r="B65" s="278">
        <v>904</v>
      </c>
      <c r="C65" s="279">
        <v>8</v>
      </c>
      <c r="D65" s="279">
        <v>1</v>
      </c>
      <c r="E65" s="280" t="s">
        <v>262</v>
      </c>
      <c r="F65" s="281" t="s">
        <v>159</v>
      </c>
      <c r="G65" s="282">
        <v>203.4</v>
      </c>
    </row>
    <row r="66" spans="1:7" ht="31.2">
      <c r="A66" s="277" t="s">
        <v>166</v>
      </c>
      <c r="B66" s="278">
        <v>904</v>
      </c>
      <c r="C66" s="279">
        <v>8</v>
      </c>
      <c r="D66" s="279">
        <v>1</v>
      </c>
      <c r="E66" s="280" t="s">
        <v>262</v>
      </c>
      <c r="F66" s="281" t="s">
        <v>167</v>
      </c>
      <c r="G66" s="282">
        <v>203.4</v>
      </c>
    </row>
    <row r="67" spans="1:7" ht="93.6">
      <c r="A67" s="277" t="s">
        <v>263</v>
      </c>
      <c r="B67" s="278">
        <v>904</v>
      </c>
      <c r="C67" s="279">
        <v>8</v>
      </c>
      <c r="D67" s="279">
        <v>1</v>
      </c>
      <c r="E67" s="280" t="s">
        <v>264</v>
      </c>
      <c r="F67" s="281" t="s">
        <v>159</v>
      </c>
      <c r="G67" s="282">
        <v>1769.9</v>
      </c>
    </row>
    <row r="68" spans="1:7" ht="31.2">
      <c r="A68" s="277" t="s">
        <v>166</v>
      </c>
      <c r="B68" s="278">
        <v>904</v>
      </c>
      <c r="C68" s="279">
        <v>8</v>
      </c>
      <c r="D68" s="279">
        <v>1</v>
      </c>
      <c r="E68" s="280" t="s">
        <v>264</v>
      </c>
      <c r="F68" s="281" t="s">
        <v>167</v>
      </c>
      <c r="G68" s="282">
        <v>1769.9</v>
      </c>
    </row>
    <row r="69" spans="1:7" ht="31.2">
      <c r="A69" s="277" t="s">
        <v>184</v>
      </c>
      <c r="B69" s="278">
        <v>904</v>
      </c>
      <c r="C69" s="279">
        <v>8</v>
      </c>
      <c r="D69" s="279">
        <v>1</v>
      </c>
      <c r="E69" s="280" t="s">
        <v>265</v>
      </c>
      <c r="F69" s="281" t="s">
        <v>159</v>
      </c>
      <c r="G69" s="282">
        <v>1090.3</v>
      </c>
    </row>
    <row r="70" spans="1:7" ht="31.2">
      <c r="A70" s="277" t="s">
        <v>166</v>
      </c>
      <c r="B70" s="278">
        <v>904</v>
      </c>
      <c r="C70" s="279">
        <v>8</v>
      </c>
      <c r="D70" s="279">
        <v>1</v>
      </c>
      <c r="E70" s="280" t="s">
        <v>265</v>
      </c>
      <c r="F70" s="281" t="s">
        <v>167</v>
      </c>
      <c r="G70" s="282">
        <v>1090.3</v>
      </c>
    </row>
    <row r="71" spans="1:7" ht="31.2">
      <c r="A71" s="277" t="s">
        <v>266</v>
      </c>
      <c r="B71" s="278">
        <v>904</v>
      </c>
      <c r="C71" s="279">
        <v>8</v>
      </c>
      <c r="D71" s="279">
        <v>1</v>
      </c>
      <c r="E71" s="280" t="s">
        <v>267</v>
      </c>
      <c r="F71" s="281" t="s">
        <v>159</v>
      </c>
      <c r="G71" s="282">
        <v>9434.7000000000007</v>
      </c>
    </row>
    <row r="72" spans="1:7" ht="46.8">
      <c r="A72" s="277" t="s">
        <v>268</v>
      </c>
      <c r="B72" s="278">
        <v>904</v>
      </c>
      <c r="C72" s="279">
        <v>8</v>
      </c>
      <c r="D72" s="279">
        <v>1</v>
      </c>
      <c r="E72" s="280" t="s">
        <v>269</v>
      </c>
      <c r="F72" s="281" t="s">
        <v>159</v>
      </c>
      <c r="G72" s="282">
        <v>222</v>
      </c>
    </row>
    <row r="73" spans="1:7" ht="31.2">
      <c r="A73" s="277" t="s">
        <v>166</v>
      </c>
      <c r="B73" s="278">
        <v>904</v>
      </c>
      <c r="C73" s="279">
        <v>8</v>
      </c>
      <c r="D73" s="279">
        <v>1</v>
      </c>
      <c r="E73" s="280" t="s">
        <v>269</v>
      </c>
      <c r="F73" s="281" t="s">
        <v>167</v>
      </c>
      <c r="G73" s="282">
        <v>222</v>
      </c>
    </row>
    <row r="74" spans="1:7">
      <c r="A74" s="277" t="s">
        <v>174</v>
      </c>
      <c r="B74" s="278">
        <v>904</v>
      </c>
      <c r="C74" s="279">
        <v>8</v>
      </c>
      <c r="D74" s="279">
        <v>1</v>
      </c>
      <c r="E74" s="280" t="s">
        <v>271</v>
      </c>
      <c r="F74" s="281" t="s">
        <v>159</v>
      </c>
      <c r="G74" s="282">
        <v>9031.2000000000007</v>
      </c>
    </row>
    <row r="75" spans="1:7" ht="60.75" customHeight="1">
      <c r="A75" s="277" t="s">
        <v>180</v>
      </c>
      <c r="B75" s="278">
        <v>904</v>
      </c>
      <c r="C75" s="279">
        <v>8</v>
      </c>
      <c r="D75" s="279">
        <v>1</v>
      </c>
      <c r="E75" s="280" t="s">
        <v>271</v>
      </c>
      <c r="F75" s="281" t="s">
        <v>181</v>
      </c>
      <c r="G75" s="282">
        <v>8019.2</v>
      </c>
    </row>
    <row r="76" spans="1:7" ht="31.2">
      <c r="A76" s="277" t="s">
        <v>166</v>
      </c>
      <c r="B76" s="278">
        <v>904</v>
      </c>
      <c r="C76" s="279">
        <v>8</v>
      </c>
      <c r="D76" s="279">
        <v>1</v>
      </c>
      <c r="E76" s="280" t="s">
        <v>271</v>
      </c>
      <c r="F76" s="281" t="s">
        <v>167</v>
      </c>
      <c r="G76" s="282">
        <v>984.6</v>
      </c>
    </row>
    <row r="77" spans="1:7">
      <c r="A77" s="277" t="s">
        <v>176</v>
      </c>
      <c r="B77" s="278">
        <v>904</v>
      </c>
      <c r="C77" s="279">
        <v>8</v>
      </c>
      <c r="D77" s="279">
        <v>1</v>
      </c>
      <c r="E77" s="280" t="s">
        <v>271</v>
      </c>
      <c r="F77" s="281" t="s">
        <v>177</v>
      </c>
      <c r="G77" s="282">
        <v>27.4</v>
      </c>
    </row>
    <row r="78" spans="1:7" ht="31.2">
      <c r="A78" s="277" t="s">
        <v>184</v>
      </c>
      <c r="B78" s="278">
        <v>904</v>
      </c>
      <c r="C78" s="279">
        <v>8</v>
      </c>
      <c r="D78" s="279">
        <v>1</v>
      </c>
      <c r="E78" s="280" t="s">
        <v>272</v>
      </c>
      <c r="F78" s="281" t="s">
        <v>159</v>
      </c>
      <c r="G78" s="282">
        <v>181.5</v>
      </c>
    </row>
    <row r="79" spans="1:7" ht="31.2">
      <c r="A79" s="277" t="s">
        <v>166</v>
      </c>
      <c r="B79" s="278">
        <v>904</v>
      </c>
      <c r="C79" s="279">
        <v>8</v>
      </c>
      <c r="D79" s="279">
        <v>1</v>
      </c>
      <c r="E79" s="280" t="s">
        <v>272</v>
      </c>
      <c r="F79" s="281" t="s">
        <v>167</v>
      </c>
      <c r="G79" s="282">
        <v>181.5</v>
      </c>
    </row>
    <row r="80" spans="1:7" ht="47.25" customHeight="1">
      <c r="A80" s="277" t="s">
        <v>287</v>
      </c>
      <c r="B80" s="278">
        <v>904</v>
      </c>
      <c r="C80" s="279">
        <v>8</v>
      </c>
      <c r="D80" s="279">
        <v>1</v>
      </c>
      <c r="E80" s="280" t="s">
        <v>288</v>
      </c>
      <c r="F80" s="281" t="s">
        <v>159</v>
      </c>
      <c r="G80" s="282">
        <v>385</v>
      </c>
    </row>
    <row r="81" spans="1:7" ht="62.4">
      <c r="A81" s="277" t="s">
        <v>314</v>
      </c>
      <c r="B81" s="278">
        <v>904</v>
      </c>
      <c r="C81" s="279">
        <v>8</v>
      </c>
      <c r="D81" s="279">
        <v>1</v>
      </c>
      <c r="E81" s="280" t="s">
        <v>315</v>
      </c>
      <c r="F81" s="281" t="s">
        <v>159</v>
      </c>
      <c r="G81" s="282">
        <v>385</v>
      </c>
    </row>
    <row r="82" spans="1:7" ht="46.8">
      <c r="A82" s="277" t="s">
        <v>316</v>
      </c>
      <c r="B82" s="278">
        <v>904</v>
      </c>
      <c r="C82" s="279">
        <v>8</v>
      </c>
      <c r="D82" s="279">
        <v>1</v>
      </c>
      <c r="E82" s="280" t="s">
        <v>317</v>
      </c>
      <c r="F82" s="281" t="s">
        <v>159</v>
      </c>
      <c r="G82" s="282">
        <v>385</v>
      </c>
    </row>
    <row r="83" spans="1:7" ht="62.4">
      <c r="A83" s="277" t="s">
        <v>231</v>
      </c>
      <c r="B83" s="278">
        <v>904</v>
      </c>
      <c r="C83" s="279">
        <v>8</v>
      </c>
      <c r="D83" s="279">
        <v>1</v>
      </c>
      <c r="E83" s="280" t="s">
        <v>318</v>
      </c>
      <c r="F83" s="281" t="s">
        <v>159</v>
      </c>
      <c r="G83" s="282">
        <v>385</v>
      </c>
    </row>
    <row r="84" spans="1:7" ht="31.2">
      <c r="A84" s="277" t="s">
        <v>166</v>
      </c>
      <c r="B84" s="278">
        <v>904</v>
      </c>
      <c r="C84" s="279">
        <v>8</v>
      </c>
      <c r="D84" s="279">
        <v>1</v>
      </c>
      <c r="E84" s="280" t="s">
        <v>318</v>
      </c>
      <c r="F84" s="281" t="s">
        <v>167</v>
      </c>
      <c r="G84" s="282">
        <v>385</v>
      </c>
    </row>
    <row r="85" spans="1:7" ht="46.8">
      <c r="A85" s="277" t="s">
        <v>563</v>
      </c>
      <c r="B85" s="278">
        <v>904</v>
      </c>
      <c r="C85" s="279">
        <v>8</v>
      </c>
      <c r="D85" s="279">
        <v>1</v>
      </c>
      <c r="E85" s="280" t="s">
        <v>564</v>
      </c>
      <c r="F85" s="281" t="s">
        <v>159</v>
      </c>
      <c r="G85" s="282">
        <v>210</v>
      </c>
    </row>
    <row r="86" spans="1:7" ht="47.25" customHeight="1">
      <c r="A86" s="277" t="s">
        <v>565</v>
      </c>
      <c r="B86" s="278">
        <v>904</v>
      </c>
      <c r="C86" s="279">
        <v>8</v>
      </c>
      <c r="D86" s="279">
        <v>1</v>
      </c>
      <c r="E86" s="280" t="s">
        <v>566</v>
      </c>
      <c r="F86" s="281" t="s">
        <v>159</v>
      </c>
      <c r="G86" s="282">
        <v>210</v>
      </c>
    </row>
    <row r="87" spans="1:7" ht="62.4">
      <c r="A87" s="277" t="s">
        <v>567</v>
      </c>
      <c r="B87" s="278">
        <v>904</v>
      </c>
      <c r="C87" s="279">
        <v>8</v>
      </c>
      <c r="D87" s="279">
        <v>1</v>
      </c>
      <c r="E87" s="280" t="s">
        <v>568</v>
      </c>
      <c r="F87" s="281" t="s">
        <v>159</v>
      </c>
      <c r="G87" s="282">
        <v>210</v>
      </c>
    </row>
    <row r="88" spans="1:7" ht="46.8">
      <c r="A88" s="277" t="s">
        <v>569</v>
      </c>
      <c r="B88" s="278">
        <v>904</v>
      </c>
      <c r="C88" s="279">
        <v>8</v>
      </c>
      <c r="D88" s="279">
        <v>1</v>
      </c>
      <c r="E88" s="280" t="s">
        <v>570</v>
      </c>
      <c r="F88" s="281" t="s">
        <v>159</v>
      </c>
      <c r="G88" s="282">
        <v>210</v>
      </c>
    </row>
    <row r="89" spans="1:7" ht="31.2">
      <c r="A89" s="277" t="s">
        <v>166</v>
      </c>
      <c r="B89" s="278">
        <v>904</v>
      </c>
      <c r="C89" s="279">
        <v>8</v>
      </c>
      <c r="D89" s="279">
        <v>1</v>
      </c>
      <c r="E89" s="280" t="s">
        <v>570</v>
      </c>
      <c r="F89" s="281" t="s">
        <v>167</v>
      </c>
      <c r="G89" s="282">
        <v>210</v>
      </c>
    </row>
    <row r="90" spans="1:7">
      <c r="A90" s="277" t="s">
        <v>286</v>
      </c>
      <c r="B90" s="278">
        <v>904</v>
      </c>
      <c r="C90" s="279">
        <v>8</v>
      </c>
      <c r="D90" s="279">
        <v>4</v>
      </c>
      <c r="E90" s="280" t="s">
        <v>159</v>
      </c>
      <c r="F90" s="281" t="s">
        <v>159</v>
      </c>
      <c r="G90" s="282">
        <v>1147.7</v>
      </c>
    </row>
    <row r="91" spans="1:7" ht="46.8">
      <c r="A91" s="277" t="s">
        <v>246</v>
      </c>
      <c r="B91" s="278">
        <v>904</v>
      </c>
      <c r="C91" s="279">
        <v>8</v>
      </c>
      <c r="D91" s="279">
        <v>4</v>
      </c>
      <c r="E91" s="280" t="s">
        <v>247</v>
      </c>
      <c r="F91" s="281" t="s">
        <v>159</v>
      </c>
      <c r="G91" s="282">
        <v>1147.7</v>
      </c>
    </row>
    <row r="92" spans="1:7" ht="46.8">
      <c r="A92" s="277" t="s">
        <v>280</v>
      </c>
      <c r="B92" s="278">
        <v>904</v>
      </c>
      <c r="C92" s="279">
        <v>8</v>
      </c>
      <c r="D92" s="279">
        <v>4</v>
      </c>
      <c r="E92" s="280" t="s">
        <v>281</v>
      </c>
      <c r="F92" s="281" t="s">
        <v>159</v>
      </c>
      <c r="G92" s="282">
        <v>1147.7</v>
      </c>
    </row>
    <row r="93" spans="1:7" ht="31.2">
      <c r="A93" s="277" t="s">
        <v>282</v>
      </c>
      <c r="B93" s="278">
        <v>904</v>
      </c>
      <c r="C93" s="279">
        <v>8</v>
      </c>
      <c r="D93" s="279">
        <v>4</v>
      </c>
      <c r="E93" s="280" t="s">
        <v>283</v>
      </c>
      <c r="F93" s="281" t="s">
        <v>159</v>
      </c>
      <c r="G93" s="282">
        <v>1147.7</v>
      </c>
    </row>
    <row r="94" spans="1:7" ht="19.5" customHeight="1">
      <c r="A94" s="277" t="s">
        <v>284</v>
      </c>
      <c r="B94" s="278">
        <v>904</v>
      </c>
      <c r="C94" s="279">
        <v>8</v>
      </c>
      <c r="D94" s="279">
        <v>4</v>
      </c>
      <c r="E94" s="280" t="s">
        <v>285</v>
      </c>
      <c r="F94" s="281" t="s">
        <v>159</v>
      </c>
      <c r="G94" s="282">
        <v>1147.7</v>
      </c>
    </row>
    <row r="95" spans="1:7" ht="60.75" customHeight="1">
      <c r="A95" s="277" t="s">
        <v>180</v>
      </c>
      <c r="B95" s="278">
        <v>904</v>
      </c>
      <c r="C95" s="279">
        <v>8</v>
      </c>
      <c r="D95" s="279">
        <v>4</v>
      </c>
      <c r="E95" s="280" t="s">
        <v>285</v>
      </c>
      <c r="F95" s="281" t="s">
        <v>181</v>
      </c>
      <c r="G95" s="282">
        <v>1130</v>
      </c>
    </row>
    <row r="96" spans="1:7" ht="31.2">
      <c r="A96" s="277" t="s">
        <v>166</v>
      </c>
      <c r="B96" s="278">
        <v>904</v>
      </c>
      <c r="C96" s="279">
        <v>8</v>
      </c>
      <c r="D96" s="279">
        <v>4</v>
      </c>
      <c r="E96" s="280" t="s">
        <v>285</v>
      </c>
      <c r="F96" s="281" t="s">
        <v>167</v>
      </c>
      <c r="G96" s="282">
        <v>17.7</v>
      </c>
    </row>
    <row r="97" spans="1:7" s="276" customFormat="1">
      <c r="A97" s="270" t="s">
        <v>658</v>
      </c>
      <c r="B97" s="271">
        <v>907</v>
      </c>
      <c r="C97" s="272">
        <v>0</v>
      </c>
      <c r="D97" s="272">
        <v>0</v>
      </c>
      <c r="E97" s="273" t="s">
        <v>159</v>
      </c>
      <c r="F97" s="274" t="s">
        <v>159</v>
      </c>
      <c r="G97" s="275">
        <v>748132.3</v>
      </c>
    </row>
    <row r="98" spans="1:7">
      <c r="A98" s="277" t="s">
        <v>644</v>
      </c>
      <c r="B98" s="278">
        <v>907</v>
      </c>
      <c r="C98" s="279">
        <v>7</v>
      </c>
      <c r="D98" s="279">
        <v>0</v>
      </c>
      <c r="E98" s="280" t="s">
        <v>159</v>
      </c>
      <c r="F98" s="281" t="s">
        <v>159</v>
      </c>
      <c r="G98" s="282">
        <v>733424.9</v>
      </c>
    </row>
    <row r="99" spans="1:7">
      <c r="A99" s="277" t="s">
        <v>168</v>
      </c>
      <c r="B99" s="278">
        <v>907</v>
      </c>
      <c r="C99" s="279">
        <v>7</v>
      </c>
      <c r="D99" s="279">
        <v>1</v>
      </c>
      <c r="E99" s="280" t="s">
        <v>159</v>
      </c>
      <c r="F99" s="281" t="s">
        <v>159</v>
      </c>
      <c r="G99" s="282">
        <f>212702.7+130</f>
        <v>212832.7</v>
      </c>
    </row>
    <row r="100" spans="1:7" ht="31.2">
      <c r="A100" s="277" t="s">
        <v>157</v>
      </c>
      <c r="B100" s="278">
        <v>907</v>
      </c>
      <c r="C100" s="279">
        <v>7</v>
      </c>
      <c r="D100" s="279">
        <v>1</v>
      </c>
      <c r="E100" s="280" t="s">
        <v>158</v>
      </c>
      <c r="F100" s="281" t="s">
        <v>159</v>
      </c>
      <c r="G100" s="282">
        <v>212223.1</v>
      </c>
    </row>
    <row r="101" spans="1:7" ht="31.2">
      <c r="A101" s="277" t="s">
        <v>160</v>
      </c>
      <c r="B101" s="278">
        <v>907</v>
      </c>
      <c r="C101" s="279">
        <v>7</v>
      </c>
      <c r="D101" s="279">
        <v>1</v>
      </c>
      <c r="E101" s="280" t="s">
        <v>161</v>
      </c>
      <c r="F101" s="281" t="s">
        <v>159</v>
      </c>
      <c r="G101" s="282">
        <v>212223.1</v>
      </c>
    </row>
    <row r="102" spans="1:7" ht="31.2">
      <c r="A102" s="277" t="s">
        <v>162</v>
      </c>
      <c r="B102" s="278">
        <v>907</v>
      </c>
      <c r="C102" s="279">
        <v>7</v>
      </c>
      <c r="D102" s="279">
        <v>1</v>
      </c>
      <c r="E102" s="280" t="s">
        <v>163</v>
      </c>
      <c r="F102" s="281" t="s">
        <v>159</v>
      </c>
      <c r="G102" s="282">
        <v>212223.1</v>
      </c>
    </row>
    <row r="103" spans="1:7" ht="31.2">
      <c r="A103" s="277" t="s">
        <v>164</v>
      </c>
      <c r="B103" s="278">
        <v>907</v>
      </c>
      <c r="C103" s="279">
        <v>7</v>
      </c>
      <c r="D103" s="279">
        <v>1</v>
      </c>
      <c r="E103" s="280" t="s">
        <v>165</v>
      </c>
      <c r="F103" s="281" t="s">
        <v>159</v>
      </c>
      <c r="G103" s="282">
        <v>1175</v>
      </c>
    </row>
    <row r="104" spans="1:7" ht="31.2">
      <c r="A104" s="277" t="s">
        <v>166</v>
      </c>
      <c r="B104" s="278">
        <v>907</v>
      </c>
      <c r="C104" s="279">
        <v>7</v>
      </c>
      <c r="D104" s="279">
        <v>1</v>
      </c>
      <c r="E104" s="280" t="s">
        <v>165</v>
      </c>
      <c r="F104" s="281" t="s">
        <v>167</v>
      </c>
      <c r="G104" s="282">
        <v>1175</v>
      </c>
    </row>
    <row r="105" spans="1:7" ht="21" customHeight="1">
      <c r="A105" s="277" t="s">
        <v>169</v>
      </c>
      <c r="B105" s="278">
        <v>907</v>
      </c>
      <c r="C105" s="279">
        <v>7</v>
      </c>
      <c r="D105" s="279">
        <v>1</v>
      </c>
      <c r="E105" s="280" t="s">
        <v>170</v>
      </c>
      <c r="F105" s="281" t="s">
        <v>159</v>
      </c>
      <c r="G105" s="282">
        <v>91</v>
      </c>
    </row>
    <row r="106" spans="1:7" ht="31.2">
      <c r="A106" s="277" t="s">
        <v>166</v>
      </c>
      <c r="B106" s="278">
        <v>907</v>
      </c>
      <c r="C106" s="279">
        <v>7</v>
      </c>
      <c r="D106" s="279">
        <v>1</v>
      </c>
      <c r="E106" s="280" t="s">
        <v>170</v>
      </c>
      <c r="F106" s="281" t="s">
        <v>167</v>
      </c>
      <c r="G106" s="282">
        <v>91</v>
      </c>
    </row>
    <row r="107" spans="1:7">
      <c r="A107" s="277" t="s">
        <v>174</v>
      </c>
      <c r="B107" s="278">
        <v>907</v>
      </c>
      <c r="C107" s="279">
        <v>7</v>
      </c>
      <c r="D107" s="279">
        <v>1</v>
      </c>
      <c r="E107" s="280" t="s">
        <v>175</v>
      </c>
      <c r="F107" s="281" t="s">
        <v>159</v>
      </c>
      <c r="G107" s="282">
        <v>35263</v>
      </c>
    </row>
    <row r="108" spans="1:7" ht="31.2">
      <c r="A108" s="277" t="s">
        <v>166</v>
      </c>
      <c r="B108" s="278">
        <v>907</v>
      </c>
      <c r="C108" s="279">
        <v>7</v>
      </c>
      <c r="D108" s="279">
        <v>1</v>
      </c>
      <c r="E108" s="280" t="s">
        <v>175</v>
      </c>
      <c r="F108" s="281" t="s">
        <v>167</v>
      </c>
      <c r="G108" s="282">
        <v>34409.4</v>
      </c>
    </row>
    <row r="109" spans="1:7">
      <c r="A109" s="277" t="s">
        <v>237</v>
      </c>
      <c r="B109" s="278">
        <v>907</v>
      </c>
      <c r="C109" s="279">
        <v>7</v>
      </c>
      <c r="D109" s="279">
        <v>1</v>
      </c>
      <c r="E109" s="280">
        <v>6110120290</v>
      </c>
      <c r="F109" s="281">
        <v>300</v>
      </c>
      <c r="G109" s="282">
        <v>130</v>
      </c>
    </row>
    <row r="110" spans="1:7">
      <c r="A110" s="277" t="s">
        <v>176</v>
      </c>
      <c r="B110" s="278">
        <v>907</v>
      </c>
      <c r="C110" s="279">
        <v>7</v>
      </c>
      <c r="D110" s="279">
        <v>1</v>
      </c>
      <c r="E110" s="280" t="s">
        <v>175</v>
      </c>
      <c r="F110" s="281" t="s">
        <v>177</v>
      </c>
      <c r="G110" s="282">
        <v>723.6</v>
      </c>
    </row>
    <row r="111" spans="1:7" ht="65.25" customHeight="1">
      <c r="A111" s="277" t="s">
        <v>178</v>
      </c>
      <c r="B111" s="278">
        <v>907</v>
      </c>
      <c r="C111" s="279">
        <v>7</v>
      </c>
      <c r="D111" s="279">
        <v>1</v>
      </c>
      <c r="E111" s="280" t="s">
        <v>179</v>
      </c>
      <c r="F111" s="281" t="s">
        <v>159</v>
      </c>
      <c r="G111" s="282">
        <v>174046.9</v>
      </c>
    </row>
    <row r="112" spans="1:7" ht="60.75" customHeight="1">
      <c r="A112" s="277" t="s">
        <v>180</v>
      </c>
      <c r="B112" s="278">
        <v>907</v>
      </c>
      <c r="C112" s="279">
        <v>7</v>
      </c>
      <c r="D112" s="279">
        <v>1</v>
      </c>
      <c r="E112" s="280" t="s">
        <v>179</v>
      </c>
      <c r="F112" s="281" t="s">
        <v>181</v>
      </c>
      <c r="G112" s="282">
        <v>173035.9</v>
      </c>
    </row>
    <row r="113" spans="1:7" ht="31.2">
      <c r="A113" s="277" t="s">
        <v>166</v>
      </c>
      <c r="B113" s="278">
        <v>907</v>
      </c>
      <c r="C113" s="279">
        <v>7</v>
      </c>
      <c r="D113" s="279">
        <v>1</v>
      </c>
      <c r="E113" s="280" t="s">
        <v>179</v>
      </c>
      <c r="F113" s="281" t="s">
        <v>167</v>
      </c>
      <c r="G113" s="282">
        <v>1011</v>
      </c>
    </row>
    <row r="114" spans="1:7" ht="78">
      <c r="A114" s="277" t="s">
        <v>182</v>
      </c>
      <c r="B114" s="278">
        <v>907</v>
      </c>
      <c r="C114" s="279">
        <v>7</v>
      </c>
      <c r="D114" s="279">
        <v>1</v>
      </c>
      <c r="E114" s="280" t="s">
        <v>183</v>
      </c>
      <c r="F114" s="281" t="s">
        <v>159</v>
      </c>
      <c r="G114" s="282">
        <v>44</v>
      </c>
    </row>
    <row r="115" spans="1:7" ht="31.2">
      <c r="A115" s="277" t="s">
        <v>166</v>
      </c>
      <c r="B115" s="278">
        <v>907</v>
      </c>
      <c r="C115" s="279">
        <v>7</v>
      </c>
      <c r="D115" s="279">
        <v>1</v>
      </c>
      <c r="E115" s="280" t="s">
        <v>183</v>
      </c>
      <c r="F115" s="281" t="s">
        <v>167</v>
      </c>
      <c r="G115" s="282">
        <v>44</v>
      </c>
    </row>
    <row r="116" spans="1:7" ht="31.2">
      <c r="A116" s="277" t="s">
        <v>184</v>
      </c>
      <c r="B116" s="278">
        <v>907</v>
      </c>
      <c r="C116" s="279">
        <v>7</v>
      </c>
      <c r="D116" s="279">
        <v>1</v>
      </c>
      <c r="E116" s="280" t="s">
        <v>185</v>
      </c>
      <c r="F116" s="281" t="s">
        <v>159</v>
      </c>
      <c r="G116" s="282">
        <v>1603.2</v>
      </c>
    </row>
    <row r="117" spans="1:7" ht="31.2">
      <c r="A117" s="277" t="s">
        <v>166</v>
      </c>
      <c r="B117" s="278">
        <v>907</v>
      </c>
      <c r="C117" s="279">
        <v>7</v>
      </c>
      <c r="D117" s="279">
        <v>1</v>
      </c>
      <c r="E117" s="280" t="s">
        <v>185</v>
      </c>
      <c r="F117" s="281" t="s">
        <v>167</v>
      </c>
      <c r="G117" s="282">
        <v>1603.2</v>
      </c>
    </row>
    <row r="118" spans="1:7" ht="47.25" customHeight="1">
      <c r="A118" s="277" t="s">
        <v>287</v>
      </c>
      <c r="B118" s="278">
        <v>907</v>
      </c>
      <c r="C118" s="279">
        <v>7</v>
      </c>
      <c r="D118" s="279">
        <v>1</v>
      </c>
      <c r="E118" s="280" t="s">
        <v>288</v>
      </c>
      <c r="F118" s="281" t="s">
        <v>159</v>
      </c>
      <c r="G118" s="282">
        <v>609.6</v>
      </c>
    </row>
    <row r="119" spans="1:7" ht="62.4">
      <c r="A119" s="277" t="s">
        <v>314</v>
      </c>
      <c r="B119" s="278">
        <v>907</v>
      </c>
      <c r="C119" s="279">
        <v>7</v>
      </c>
      <c r="D119" s="279">
        <v>1</v>
      </c>
      <c r="E119" s="280" t="s">
        <v>315</v>
      </c>
      <c r="F119" s="281" t="s">
        <v>159</v>
      </c>
      <c r="G119" s="282">
        <v>609.6</v>
      </c>
    </row>
    <row r="120" spans="1:7" ht="46.8">
      <c r="A120" s="277" t="s">
        <v>316</v>
      </c>
      <c r="B120" s="278">
        <v>907</v>
      </c>
      <c r="C120" s="279">
        <v>7</v>
      </c>
      <c r="D120" s="279">
        <v>1</v>
      </c>
      <c r="E120" s="280" t="s">
        <v>317</v>
      </c>
      <c r="F120" s="281" t="s">
        <v>159</v>
      </c>
      <c r="G120" s="282">
        <v>609.6</v>
      </c>
    </row>
    <row r="121" spans="1:7" ht="62.4">
      <c r="A121" s="277" t="s">
        <v>231</v>
      </c>
      <c r="B121" s="278">
        <v>907</v>
      </c>
      <c r="C121" s="279">
        <v>7</v>
      </c>
      <c r="D121" s="279">
        <v>1</v>
      </c>
      <c r="E121" s="280" t="s">
        <v>318</v>
      </c>
      <c r="F121" s="281" t="s">
        <v>159</v>
      </c>
      <c r="G121" s="282">
        <v>609.6</v>
      </c>
    </row>
    <row r="122" spans="1:7" ht="31.2">
      <c r="A122" s="277" t="s">
        <v>166</v>
      </c>
      <c r="B122" s="278">
        <v>907</v>
      </c>
      <c r="C122" s="279">
        <v>7</v>
      </c>
      <c r="D122" s="279">
        <v>1</v>
      </c>
      <c r="E122" s="280" t="s">
        <v>318</v>
      </c>
      <c r="F122" s="281" t="s">
        <v>167</v>
      </c>
      <c r="G122" s="282">
        <v>609.6</v>
      </c>
    </row>
    <row r="123" spans="1:7">
      <c r="A123" s="277" t="s">
        <v>189</v>
      </c>
      <c r="B123" s="278">
        <v>907</v>
      </c>
      <c r="C123" s="279">
        <v>7</v>
      </c>
      <c r="D123" s="279">
        <v>2</v>
      </c>
      <c r="E123" s="280" t="s">
        <v>159</v>
      </c>
      <c r="F123" s="281" t="s">
        <v>159</v>
      </c>
      <c r="G123" s="282">
        <f>470127.1-130</f>
        <v>469997.1</v>
      </c>
    </row>
    <row r="124" spans="1:7" ht="31.2">
      <c r="A124" s="277" t="s">
        <v>157</v>
      </c>
      <c r="B124" s="278">
        <v>907</v>
      </c>
      <c r="C124" s="279">
        <v>7</v>
      </c>
      <c r="D124" s="279">
        <v>2</v>
      </c>
      <c r="E124" s="280" t="s">
        <v>158</v>
      </c>
      <c r="F124" s="281" t="s">
        <v>159</v>
      </c>
      <c r="G124" s="282">
        <v>469939.1</v>
      </c>
    </row>
    <row r="125" spans="1:7" ht="31.2">
      <c r="A125" s="277" t="s">
        <v>160</v>
      </c>
      <c r="B125" s="278">
        <v>907</v>
      </c>
      <c r="C125" s="279">
        <v>7</v>
      </c>
      <c r="D125" s="279">
        <v>2</v>
      </c>
      <c r="E125" s="280" t="s">
        <v>161</v>
      </c>
      <c r="F125" s="281" t="s">
        <v>159</v>
      </c>
      <c r="G125" s="282">
        <v>469930.1</v>
      </c>
    </row>
    <row r="126" spans="1:7" ht="31.2">
      <c r="A126" s="277" t="s">
        <v>186</v>
      </c>
      <c r="B126" s="278">
        <v>907</v>
      </c>
      <c r="C126" s="279">
        <v>7</v>
      </c>
      <c r="D126" s="279">
        <v>2</v>
      </c>
      <c r="E126" s="280" t="s">
        <v>187</v>
      </c>
      <c r="F126" s="281" t="s">
        <v>159</v>
      </c>
      <c r="G126" s="282">
        <v>469930.1</v>
      </c>
    </row>
    <row r="127" spans="1:7" ht="31.2">
      <c r="A127" s="277" t="s">
        <v>164</v>
      </c>
      <c r="B127" s="278">
        <v>907</v>
      </c>
      <c r="C127" s="279">
        <v>7</v>
      </c>
      <c r="D127" s="279">
        <v>2</v>
      </c>
      <c r="E127" s="280" t="s">
        <v>188</v>
      </c>
      <c r="F127" s="281" t="s">
        <v>159</v>
      </c>
      <c r="G127" s="282">
        <v>2219</v>
      </c>
    </row>
    <row r="128" spans="1:7" ht="31.2">
      <c r="A128" s="277" t="s">
        <v>166</v>
      </c>
      <c r="B128" s="278">
        <v>907</v>
      </c>
      <c r="C128" s="279">
        <v>7</v>
      </c>
      <c r="D128" s="279">
        <v>2</v>
      </c>
      <c r="E128" s="280" t="s">
        <v>188</v>
      </c>
      <c r="F128" s="281" t="s">
        <v>167</v>
      </c>
      <c r="G128" s="282">
        <v>2219</v>
      </c>
    </row>
    <row r="129" spans="1:7" ht="15.75" customHeight="1">
      <c r="A129" s="277" t="s">
        <v>190</v>
      </c>
      <c r="B129" s="278">
        <v>907</v>
      </c>
      <c r="C129" s="279">
        <v>7</v>
      </c>
      <c r="D129" s="279">
        <v>2</v>
      </c>
      <c r="E129" s="280" t="s">
        <v>191</v>
      </c>
      <c r="F129" s="281" t="s">
        <v>159</v>
      </c>
      <c r="G129" s="282">
        <v>2154.6</v>
      </c>
    </row>
    <row r="130" spans="1:7" ht="31.2">
      <c r="A130" s="277" t="s">
        <v>166</v>
      </c>
      <c r="B130" s="278">
        <v>907</v>
      </c>
      <c r="C130" s="279">
        <v>7</v>
      </c>
      <c r="D130" s="279">
        <v>2</v>
      </c>
      <c r="E130" s="280" t="s">
        <v>191</v>
      </c>
      <c r="F130" s="281" t="s">
        <v>167</v>
      </c>
      <c r="G130" s="282">
        <v>2154.6</v>
      </c>
    </row>
    <row r="131" spans="1:7" ht="16.5" customHeight="1">
      <c r="A131" s="277" t="s">
        <v>169</v>
      </c>
      <c r="B131" s="278">
        <v>907</v>
      </c>
      <c r="C131" s="279">
        <v>7</v>
      </c>
      <c r="D131" s="279">
        <v>2</v>
      </c>
      <c r="E131" s="280" t="s">
        <v>192</v>
      </c>
      <c r="F131" s="281" t="s">
        <v>159</v>
      </c>
      <c r="G131" s="282">
        <v>198.7</v>
      </c>
    </row>
    <row r="132" spans="1:7" ht="31.2">
      <c r="A132" s="277" t="s">
        <v>166</v>
      </c>
      <c r="B132" s="278">
        <v>907</v>
      </c>
      <c r="C132" s="279">
        <v>7</v>
      </c>
      <c r="D132" s="279">
        <v>2</v>
      </c>
      <c r="E132" s="280" t="s">
        <v>192</v>
      </c>
      <c r="F132" s="281" t="s">
        <v>167</v>
      </c>
      <c r="G132" s="282">
        <v>198.7</v>
      </c>
    </row>
    <row r="133" spans="1:7" ht="31.2">
      <c r="A133" s="277" t="s">
        <v>193</v>
      </c>
      <c r="B133" s="278">
        <v>907</v>
      </c>
      <c r="C133" s="279">
        <v>7</v>
      </c>
      <c r="D133" s="279">
        <v>2</v>
      </c>
      <c r="E133" s="280" t="s">
        <v>194</v>
      </c>
      <c r="F133" s="281" t="s">
        <v>159</v>
      </c>
      <c r="G133" s="282">
        <v>8375.6</v>
      </c>
    </row>
    <row r="134" spans="1:7" ht="31.2">
      <c r="A134" s="277" t="s">
        <v>166</v>
      </c>
      <c r="B134" s="278">
        <v>907</v>
      </c>
      <c r="C134" s="279">
        <v>7</v>
      </c>
      <c r="D134" s="279">
        <v>2</v>
      </c>
      <c r="E134" s="280" t="s">
        <v>194</v>
      </c>
      <c r="F134" s="281" t="s">
        <v>167</v>
      </c>
      <c r="G134" s="282">
        <v>8375.6</v>
      </c>
    </row>
    <row r="135" spans="1:7" ht="31.2">
      <c r="A135" s="277" t="s">
        <v>195</v>
      </c>
      <c r="B135" s="278">
        <v>907</v>
      </c>
      <c r="C135" s="279">
        <v>7</v>
      </c>
      <c r="D135" s="279">
        <v>2</v>
      </c>
      <c r="E135" s="280" t="s">
        <v>196</v>
      </c>
      <c r="F135" s="281" t="s">
        <v>159</v>
      </c>
      <c r="G135" s="282">
        <v>100</v>
      </c>
    </row>
    <row r="136" spans="1:7" ht="60.75" customHeight="1">
      <c r="A136" s="277" t="s">
        <v>180</v>
      </c>
      <c r="B136" s="278">
        <v>907</v>
      </c>
      <c r="C136" s="279">
        <v>7</v>
      </c>
      <c r="D136" s="279">
        <v>2</v>
      </c>
      <c r="E136" s="280" t="s">
        <v>196</v>
      </c>
      <c r="F136" s="281" t="s">
        <v>181</v>
      </c>
      <c r="G136" s="282">
        <v>100</v>
      </c>
    </row>
    <row r="137" spans="1:7">
      <c r="A137" s="277" t="s">
        <v>197</v>
      </c>
      <c r="B137" s="278">
        <v>907</v>
      </c>
      <c r="C137" s="279">
        <v>7</v>
      </c>
      <c r="D137" s="279">
        <v>2</v>
      </c>
      <c r="E137" s="280" t="s">
        <v>198</v>
      </c>
      <c r="F137" s="281" t="s">
        <v>159</v>
      </c>
      <c r="G137" s="282">
        <v>15</v>
      </c>
    </row>
    <row r="138" spans="1:7" ht="31.2">
      <c r="A138" s="277" t="s">
        <v>166</v>
      </c>
      <c r="B138" s="278">
        <v>907</v>
      </c>
      <c r="C138" s="279">
        <v>7</v>
      </c>
      <c r="D138" s="279">
        <v>2</v>
      </c>
      <c r="E138" s="280" t="s">
        <v>198</v>
      </c>
      <c r="F138" s="281" t="s">
        <v>167</v>
      </c>
      <c r="G138" s="282">
        <v>15</v>
      </c>
    </row>
    <row r="139" spans="1:7" ht="31.2">
      <c r="A139" s="277" t="s">
        <v>199</v>
      </c>
      <c r="B139" s="278">
        <v>907</v>
      </c>
      <c r="C139" s="279">
        <v>7</v>
      </c>
      <c r="D139" s="279">
        <v>2</v>
      </c>
      <c r="E139" s="280" t="s">
        <v>200</v>
      </c>
      <c r="F139" s="281" t="s">
        <v>159</v>
      </c>
      <c r="G139" s="282">
        <v>213.4</v>
      </c>
    </row>
    <row r="140" spans="1:7" ht="31.2">
      <c r="A140" s="277" t="s">
        <v>166</v>
      </c>
      <c r="B140" s="278">
        <v>907</v>
      </c>
      <c r="C140" s="279">
        <v>7</v>
      </c>
      <c r="D140" s="279">
        <v>2</v>
      </c>
      <c r="E140" s="280" t="s">
        <v>200</v>
      </c>
      <c r="F140" s="281" t="s">
        <v>167</v>
      </c>
      <c r="G140" s="282">
        <v>213.4</v>
      </c>
    </row>
    <row r="141" spans="1:7">
      <c r="A141" s="277" t="s">
        <v>174</v>
      </c>
      <c r="B141" s="278">
        <v>907</v>
      </c>
      <c r="C141" s="279">
        <v>7</v>
      </c>
      <c r="D141" s="279">
        <v>2</v>
      </c>
      <c r="E141" s="280" t="s">
        <v>202</v>
      </c>
      <c r="F141" s="281" t="s">
        <v>159</v>
      </c>
      <c r="G141" s="282">
        <v>31115.1</v>
      </c>
    </row>
    <row r="142" spans="1:7" ht="31.2">
      <c r="A142" s="277" t="s">
        <v>166</v>
      </c>
      <c r="B142" s="278">
        <v>907</v>
      </c>
      <c r="C142" s="279">
        <v>7</v>
      </c>
      <c r="D142" s="279">
        <v>2</v>
      </c>
      <c r="E142" s="280" t="s">
        <v>202</v>
      </c>
      <c r="F142" s="281" t="s">
        <v>167</v>
      </c>
      <c r="G142" s="282">
        <v>28913.5</v>
      </c>
    </row>
    <row r="143" spans="1:7">
      <c r="A143" s="277" t="s">
        <v>176</v>
      </c>
      <c r="B143" s="278">
        <v>907</v>
      </c>
      <c r="C143" s="279">
        <v>7</v>
      </c>
      <c r="D143" s="279">
        <v>2</v>
      </c>
      <c r="E143" s="280" t="s">
        <v>202</v>
      </c>
      <c r="F143" s="281" t="s">
        <v>177</v>
      </c>
      <c r="G143" s="282">
        <v>2201.6</v>
      </c>
    </row>
    <row r="144" spans="1:7" ht="93.75" customHeight="1">
      <c r="A144" s="277" t="s">
        <v>203</v>
      </c>
      <c r="B144" s="278">
        <v>907</v>
      </c>
      <c r="C144" s="279">
        <v>7</v>
      </c>
      <c r="D144" s="279">
        <v>2</v>
      </c>
      <c r="E144" s="280" t="s">
        <v>204</v>
      </c>
      <c r="F144" s="281" t="s">
        <v>159</v>
      </c>
      <c r="G144" s="282">
        <v>392390.6</v>
      </c>
    </row>
    <row r="145" spans="1:7" ht="60.75" customHeight="1">
      <c r="A145" s="277" t="s">
        <v>180</v>
      </c>
      <c r="B145" s="278">
        <v>907</v>
      </c>
      <c r="C145" s="279">
        <v>7</v>
      </c>
      <c r="D145" s="279">
        <v>2</v>
      </c>
      <c r="E145" s="280" t="s">
        <v>204</v>
      </c>
      <c r="F145" s="281" t="s">
        <v>181</v>
      </c>
      <c r="G145" s="282">
        <v>385269.3</v>
      </c>
    </row>
    <row r="146" spans="1:7" ht="31.2">
      <c r="A146" s="277" t="s">
        <v>166</v>
      </c>
      <c r="B146" s="278">
        <v>907</v>
      </c>
      <c r="C146" s="279">
        <v>7</v>
      </c>
      <c r="D146" s="279">
        <v>2</v>
      </c>
      <c r="E146" s="280" t="s">
        <v>204</v>
      </c>
      <c r="F146" s="281" t="s">
        <v>167</v>
      </c>
      <c r="G146" s="282">
        <v>7121.3</v>
      </c>
    </row>
    <row r="147" spans="1:7" ht="31.2">
      <c r="A147" s="277" t="s">
        <v>208</v>
      </c>
      <c r="B147" s="278">
        <v>907</v>
      </c>
      <c r="C147" s="279">
        <v>7</v>
      </c>
      <c r="D147" s="279">
        <v>2</v>
      </c>
      <c r="E147" s="280" t="s">
        <v>209</v>
      </c>
      <c r="F147" s="281" t="s">
        <v>159</v>
      </c>
      <c r="G147" s="282">
        <v>28723.4</v>
      </c>
    </row>
    <row r="148" spans="1:7" ht="31.2">
      <c r="A148" s="277" t="s">
        <v>166</v>
      </c>
      <c r="B148" s="278">
        <v>907</v>
      </c>
      <c r="C148" s="279">
        <v>7</v>
      </c>
      <c r="D148" s="279">
        <v>2</v>
      </c>
      <c r="E148" s="280" t="s">
        <v>209</v>
      </c>
      <c r="F148" s="281" t="s">
        <v>167</v>
      </c>
      <c r="G148" s="282">
        <v>28723.4</v>
      </c>
    </row>
    <row r="149" spans="1:7" ht="78">
      <c r="A149" s="277" t="s">
        <v>182</v>
      </c>
      <c r="B149" s="278">
        <v>907</v>
      </c>
      <c r="C149" s="279">
        <v>7</v>
      </c>
      <c r="D149" s="279">
        <v>2</v>
      </c>
      <c r="E149" s="280" t="s">
        <v>210</v>
      </c>
      <c r="F149" s="281" t="s">
        <v>159</v>
      </c>
      <c r="G149" s="282">
        <v>967.1</v>
      </c>
    </row>
    <row r="150" spans="1:7" ht="31.2">
      <c r="A150" s="277" t="s">
        <v>166</v>
      </c>
      <c r="B150" s="278">
        <v>907</v>
      </c>
      <c r="C150" s="279">
        <v>7</v>
      </c>
      <c r="D150" s="279">
        <v>2</v>
      </c>
      <c r="E150" s="280" t="s">
        <v>210</v>
      </c>
      <c r="F150" s="281" t="s">
        <v>167</v>
      </c>
      <c r="G150" s="282">
        <v>967.1</v>
      </c>
    </row>
    <row r="151" spans="1:7" ht="31.2">
      <c r="A151" s="277" t="s">
        <v>184</v>
      </c>
      <c r="B151" s="278">
        <v>907</v>
      </c>
      <c r="C151" s="279">
        <v>7</v>
      </c>
      <c r="D151" s="279">
        <v>2</v>
      </c>
      <c r="E151" s="280" t="s">
        <v>211</v>
      </c>
      <c r="F151" s="281" t="s">
        <v>159</v>
      </c>
      <c r="G151" s="282">
        <v>3357.6</v>
      </c>
    </row>
    <row r="152" spans="1:7" ht="31.2">
      <c r="A152" s="277" t="s">
        <v>166</v>
      </c>
      <c r="B152" s="278">
        <v>907</v>
      </c>
      <c r="C152" s="279">
        <v>7</v>
      </c>
      <c r="D152" s="279">
        <v>2</v>
      </c>
      <c r="E152" s="280" t="s">
        <v>211</v>
      </c>
      <c r="F152" s="281" t="s">
        <v>167</v>
      </c>
      <c r="G152" s="282">
        <v>3357.6</v>
      </c>
    </row>
    <row r="153" spans="1:7" ht="46.8">
      <c r="A153" s="277" t="s">
        <v>212</v>
      </c>
      <c r="B153" s="278">
        <v>907</v>
      </c>
      <c r="C153" s="279">
        <v>7</v>
      </c>
      <c r="D153" s="279">
        <v>2</v>
      </c>
      <c r="E153" s="280" t="s">
        <v>213</v>
      </c>
      <c r="F153" s="281" t="s">
        <v>159</v>
      </c>
      <c r="G153" s="282">
        <v>100</v>
      </c>
    </row>
    <row r="154" spans="1:7" ht="31.2">
      <c r="A154" s="277" t="s">
        <v>166</v>
      </c>
      <c r="B154" s="278">
        <v>907</v>
      </c>
      <c r="C154" s="279">
        <v>7</v>
      </c>
      <c r="D154" s="279">
        <v>2</v>
      </c>
      <c r="E154" s="280" t="s">
        <v>213</v>
      </c>
      <c r="F154" s="281" t="s">
        <v>167</v>
      </c>
      <c r="G154" s="282">
        <v>100</v>
      </c>
    </row>
    <row r="155" spans="1:7" ht="46.8">
      <c r="A155" s="277" t="s">
        <v>221</v>
      </c>
      <c r="B155" s="278">
        <v>907</v>
      </c>
      <c r="C155" s="279">
        <v>7</v>
      </c>
      <c r="D155" s="279">
        <v>2</v>
      </c>
      <c r="E155" s="280" t="s">
        <v>222</v>
      </c>
      <c r="F155" s="281" t="s">
        <v>159</v>
      </c>
      <c r="G155" s="282">
        <v>9</v>
      </c>
    </row>
    <row r="156" spans="1:7" ht="46.8">
      <c r="A156" s="277" t="s">
        <v>233</v>
      </c>
      <c r="B156" s="278">
        <v>907</v>
      </c>
      <c r="C156" s="279">
        <v>7</v>
      </c>
      <c r="D156" s="279">
        <v>2</v>
      </c>
      <c r="E156" s="280" t="s">
        <v>234</v>
      </c>
      <c r="F156" s="281" t="s">
        <v>159</v>
      </c>
      <c r="G156" s="282">
        <v>9</v>
      </c>
    </row>
    <row r="157" spans="1:7" ht="62.4">
      <c r="A157" s="277" t="s">
        <v>235</v>
      </c>
      <c r="B157" s="278">
        <v>907</v>
      </c>
      <c r="C157" s="279">
        <v>7</v>
      </c>
      <c r="D157" s="279">
        <v>2</v>
      </c>
      <c r="E157" s="280" t="s">
        <v>236</v>
      </c>
      <c r="F157" s="281" t="s">
        <v>159</v>
      </c>
      <c r="G157" s="282">
        <v>9</v>
      </c>
    </row>
    <row r="158" spans="1:7">
      <c r="A158" s="277" t="s">
        <v>237</v>
      </c>
      <c r="B158" s="278">
        <v>907</v>
      </c>
      <c r="C158" s="279">
        <v>7</v>
      </c>
      <c r="D158" s="279">
        <v>2</v>
      </c>
      <c r="E158" s="280" t="s">
        <v>236</v>
      </c>
      <c r="F158" s="281" t="s">
        <v>238</v>
      </c>
      <c r="G158" s="282">
        <v>9</v>
      </c>
    </row>
    <row r="159" spans="1:7" ht="47.25" customHeight="1">
      <c r="A159" s="277" t="s">
        <v>287</v>
      </c>
      <c r="B159" s="278">
        <v>907</v>
      </c>
      <c r="C159" s="279">
        <v>7</v>
      </c>
      <c r="D159" s="279">
        <v>2</v>
      </c>
      <c r="E159" s="280" t="s">
        <v>288</v>
      </c>
      <c r="F159" s="281" t="s">
        <v>159</v>
      </c>
      <c r="G159" s="282">
        <v>58</v>
      </c>
    </row>
    <row r="160" spans="1:7" ht="62.4">
      <c r="A160" s="277" t="s">
        <v>314</v>
      </c>
      <c r="B160" s="278">
        <v>907</v>
      </c>
      <c r="C160" s="279">
        <v>7</v>
      </c>
      <c r="D160" s="279">
        <v>2</v>
      </c>
      <c r="E160" s="280" t="s">
        <v>315</v>
      </c>
      <c r="F160" s="281" t="s">
        <v>159</v>
      </c>
      <c r="G160" s="282">
        <v>58</v>
      </c>
    </row>
    <row r="161" spans="1:7" ht="46.8">
      <c r="A161" s="277" t="s">
        <v>316</v>
      </c>
      <c r="B161" s="278">
        <v>907</v>
      </c>
      <c r="C161" s="279">
        <v>7</v>
      </c>
      <c r="D161" s="279">
        <v>2</v>
      </c>
      <c r="E161" s="280" t="s">
        <v>317</v>
      </c>
      <c r="F161" s="281" t="s">
        <v>159</v>
      </c>
      <c r="G161" s="282">
        <v>58</v>
      </c>
    </row>
    <row r="162" spans="1:7" ht="62.4">
      <c r="A162" s="277" t="s">
        <v>231</v>
      </c>
      <c r="B162" s="278">
        <v>907</v>
      </c>
      <c r="C162" s="279">
        <v>7</v>
      </c>
      <c r="D162" s="279">
        <v>2</v>
      </c>
      <c r="E162" s="280" t="s">
        <v>318</v>
      </c>
      <c r="F162" s="281" t="s">
        <v>159</v>
      </c>
      <c r="G162" s="282">
        <v>58</v>
      </c>
    </row>
    <row r="163" spans="1:7" ht="31.2">
      <c r="A163" s="277" t="s">
        <v>166</v>
      </c>
      <c r="B163" s="278">
        <v>907</v>
      </c>
      <c r="C163" s="279">
        <v>7</v>
      </c>
      <c r="D163" s="279">
        <v>2</v>
      </c>
      <c r="E163" s="280" t="s">
        <v>318</v>
      </c>
      <c r="F163" s="281" t="s">
        <v>167</v>
      </c>
      <c r="G163" s="282">
        <v>58</v>
      </c>
    </row>
    <row r="164" spans="1:7">
      <c r="A164" s="277" t="s">
        <v>217</v>
      </c>
      <c r="B164" s="278">
        <v>907</v>
      </c>
      <c r="C164" s="279">
        <v>7</v>
      </c>
      <c r="D164" s="279">
        <v>3</v>
      </c>
      <c r="E164" s="280" t="s">
        <v>159</v>
      </c>
      <c r="F164" s="281" t="s">
        <v>159</v>
      </c>
      <c r="G164" s="282">
        <v>35808.5</v>
      </c>
    </row>
    <row r="165" spans="1:7" ht="31.2">
      <c r="A165" s="277" t="s">
        <v>157</v>
      </c>
      <c r="B165" s="278">
        <v>907</v>
      </c>
      <c r="C165" s="279">
        <v>7</v>
      </c>
      <c r="D165" s="279">
        <v>3</v>
      </c>
      <c r="E165" s="280" t="s">
        <v>158</v>
      </c>
      <c r="F165" s="281" t="s">
        <v>159</v>
      </c>
      <c r="G165" s="282">
        <v>35807.800000000003</v>
      </c>
    </row>
    <row r="166" spans="1:7" ht="31.2">
      <c r="A166" s="277" t="s">
        <v>160</v>
      </c>
      <c r="B166" s="278">
        <v>907</v>
      </c>
      <c r="C166" s="279">
        <v>7</v>
      </c>
      <c r="D166" s="279">
        <v>3</v>
      </c>
      <c r="E166" s="280" t="s">
        <v>161</v>
      </c>
      <c r="F166" s="281" t="s">
        <v>159</v>
      </c>
      <c r="G166" s="282">
        <v>35807.800000000003</v>
      </c>
    </row>
    <row r="167" spans="1:7" ht="31.2">
      <c r="A167" s="277" t="s">
        <v>214</v>
      </c>
      <c r="B167" s="278">
        <v>907</v>
      </c>
      <c r="C167" s="279">
        <v>7</v>
      </c>
      <c r="D167" s="279">
        <v>3</v>
      </c>
      <c r="E167" s="280" t="s">
        <v>215</v>
      </c>
      <c r="F167" s="281" t="s">
        <v>159</v>
      </c>
      <c r="G167" s="282">
        <v>35807.800000000003</v>
      </c>
    </row>
    <row r="168" spans="1:7" ht="31.2">
      <c r="A168" s="277" t="s">
        <v>164</v>
      </c>
      <c r="B168" s="278">
        <v>907</v>
      </c>
      <c r="C168" s="279">
        <v>7</v>
      </c>
      <c r="D168" s="279">
        <v>3</v>
      </c>
      <c r="E168" s="280" t="s">
        <v>216</v>
      </c>
      <c r="F168" s="281" t="s">
        <v>159</v>
      </c>
      <c r="G168" s="282">
        <v>107</v>
      </c>
    </row>
    <row r="169" spans="1:7" ht="31.2">
      <c r="A169" s="277" t="s">
        <v>166</v>
      </c>
      <c r="B169" s="278">
        <v>907</v>
      </c>
      <c r="C169" s="279">
        <v>7</v>
      </c>
      <c r="D169" s="279">
        <v>3</v>
      </c>
      <c r="E169" s="280" t="s">
        <v>216</v>
      </c>
      <c r="F169" s="281" t="s">
        <v>167</v>
      </c>
      <c r="G169" s="282">
        <v>107</v>
      </c>
    </row>
    <row r="170" spans="1:7" ht="17.25" customHeight="1">
      <c r="A170" s="277" t="s">
        <v>169</v>
      </c>
      <c r="B170" s="278">
        <v>907</v>
      </c>
      <c r="C170" s="279">
        <v>7</v>
      </c>
      <c r="D170" s="279">
        <v>3</v>
      </c>
      <c r="E170" s="280" t="s">
        <v>218</v>
      </c>
      <c r="F170" s="281" t="s">
        <v>159</v>
      </c>
      <c r="G170" s="282">
        <v>15</v>
      </c>
    </row>
    <row r="171" spans="1:7" ht="31.2">
      <c r="A171" s="277" t="s">
        <v>166</v>
      </c>
      <c r="B171" s="278">
        <v>907</v>
      </c>
      <c r="C171" s="279">
        <v>7</v>
      </c>
      <c r="D171" s="279">
        <v>3</v>
      </c>
      <c r="E171" s="280" t="s">
        <v>218</v>
      </c>
      <c r="F171" s="281" t="s">
        <v>167</v>
      </c>
      <c r="G171" s="282">
        <v>15</v>
      </c>
    </row>
    <row r="172" spans="1:7">
      <c r="A172" s="277" t="s">
        <v>174</v>
      </c>
      <c r="B172" s="278">
        <v>907</v>
      </c>
      <c r="C172" s="279">
        <v>7</v>
      </c>
      <c r="D172" s="279">
        <v>3</v>
      </c>
      <c r="E172" s="280" t="s">
        <v>219</v>
      </c>
      <c r="F172" s="281" t="s">
        <v>159</v>
      </c>
      <c r="G172" s="282">
        <v>35324.800000000003</v>
      </c>
    </row>
    <row r="173" spans="1:7" ht="60.75" customHeight="1">
      <c r="A173" s="277" t="s">
        <v>180</v>
      </c>
      <c r="B173" s="278">
        <v>907</v>
      </c>
      <c r="C173" s="279">
        <v>7</v>
      </c>
      <c r="D173" s="279">
        <v>3</v>
      </c>
      <c r="E173" s="280" t="s">
        <v>219</v>
      </c>
      <c r="F173" s="281" t="s">
        <v>181</v>
      </c>
      <c r="G173" s="282">
        <v>31987.7</v>
      </c>
    </row>
    <row r="174" spans="1:7" ht="31.2">
      <c r="A174" s="277" t="s">
        <v>166</v>
      </c>
      <c r="B174" s="278">
        <v>907</v>
      </c>
      <c r="C174" s="279">
        <v>7</v>
      </c>
      <c r="D174" s="279">
        <v>3</v>
      </c>
      <c r="E174" s="280" t="s">
        <v>219</v>
      </c>
      <c r="F174" s="281" t="s">
        <v>167</v>
      </c>
      <c r="G174" s="282">
        <v>2983.5</v>
      </c>
    </row>
    <row r="175" spans="1:7">
      <c r="A175" s="277" t="s">
        <v>176</v>
      </c>
      <c r="B175" s="278">
        <v>907</v>
      </c>
      <c r="C175" s="279">
        <v>7</v>
      </c>
      <c r="D175" s="279">
        <v>3</v>
      </c>
      <c r="E175" s="280" t="s">
        <v>219</v>
      </c>
      <c r="F175" s="281" t="s">
        <v>177</v>
      </c>
      <c r="G175" s="282">
        <v>353.6</v>
      </c>
    </row>
    <row r="176" spans="1:7" ht="31.2">
      <c r="A176" s="277" t="s">
        <v>184</v>
      </c>
      <c r="B176" s="278">
        <v>907</v>
      </c>
      <c r="C176" s="279">
        <v>7</v>
      </c>
      <c r="D176" s="279">
        <v>3</v>
      </c>
      <c r="E176" s="280" t="s">
        <v>220</v>
      </c>
      <c r="F176" s="281" t="s">
        <v>159</v>
      </c>
      <c r="G176" s="282">
        <v>361</v>
      </c>
    </row>
    <row r="177" spans="1:7" ht="31.2">
      <c r="A177" s="277" t="s">
        <v>166</v>
      </c>
      <c r="B177" s="278">
        <v>907</v>
      </c>
      <c r="C177" s="279">
        <v>7</v>
      </c>
      <c r="D177" s="279">
        <v>3</v>
      </c>
      <c r="E177" s="280" t="s">
        <v>220</v>
      </c>
      <c r="F177" s="281" t="s">
        <v>167</v>
      </c>
      <c r="G177" s="282">
        <v>361</v>
      </c>
    </row>
    <row r="178" spans="1:7" ht="47.25" customHeight="1">
      <c r="A178" s="277" t="s">
        <v>287</v>
      </c>
      <c r="B178" s="278">
        <v>907</v>
      </c>
      <c r="C178" s="279">
        <v>7</v>
      </c>
      <c r="D178" s="279">
        <v>3</v>
      </c>
      <c r="E178" s="280" t="s">
        <v>288</v>
      </c>
      <c r="F178" s="281" t="s">
        <v>159</v>
      </c>
      <c r="G178" s="282">
        <v>0.7</v>
      </c>
    </row>
    <row r="179" spans="1:7" ht="62.4">
      <c r="A179" s="277" t="s">
        <v>314</v>
      </c>
      <c r="B179" s="278">
        <v>907</v>
      </c>
      <c r="C179" s="279">
        <v>7</v>
      </c>
      <c r="D179" s="279">
        <v>3</v>
      </c>
      <c r="E179" s="280" t="s">
        <v>315</v>
      </c>
      <c r="F179" s="281" t="s">
        <v>159</v>
      </c>
      <c r="G179" s="282">
        <v>0.7</v>
      </c>
    </row>
    <row r="180" spans="1:7" ht="46.8">
      <c r="A180" s="277" t="s">
        <v>316</v>
      </c>
      <c r="B180" s="278">
        <v>907</v>
      </c>
      <c r="C180" s="279">
        <v>7</v>
      </c>
      <c r="D180" s="279">
        <v>3</v>
      </c>
      <c r="E180" s="280" t="s">
        <v>317</v>
      </c>
      <c r="F180" s="281" t="s">
        <v>159</v>
      </c>
      <c r="G180" s="282">
        <v>0.7</v>
      </c>
    </row>
    <row r="181" spans="1:7" ht="62.4">
      <c r="A181" s="277" t="s">
        <v>231</v>
      </c>
      <c r="B181" s="278">
        <v>907</v>
      </c>
      <c r="C181" s="279">
        <v>7</v>
      </c>
      <c r="D181" s="279">
        <v>3</v>
      </c>
      <c r="E181" s="280" t="s">
        <v>318</v>
      </c>
      <c r="F181" s="281" t="s">
        <v>159</v>
      </c>
      <c r="G181" s="282">
        <v>0.7</v>
      </c>
    </row>
    <row r="182" spans="1:7" ht="31.2">
      <c r="A182" s="277" t="s">
        <v>166</v>
      </c>
      <c r="B182" s="278">
        <v>907</v>
      </c>
      <c r="C182" s="279">
        <v>7</v>
      </c>
      <c r="D182" s="279">
        <v>3</v>
      </c>
      <c r="E182" s="280" t="s">
        <v>318</v>
      </c>
      <c r="F182" s="281" t="s">
        <v>167</v>
      </c>
      <c r="G182" s="282">
        <v>0.7</v>
      </c>
    </row>
    <row r="183" spans="1:7" ht="31.2">
      <c r="A183" s="277" t="s">
        <v>173</v>
      </c>
      <c r="B183" s="278">
        <v>907</v>
      </c>
      <c r="C183" s="279">
        <v>7</v>
      </c>
      <c r="D183" s="279">
        <v>5</v>
      </c>
      <c r="E183" s="280" t="s">
        <v>159</v>
      </c>
      <c r="F183" s="281" t="s">
        <v>159</v>
      </c>
      <c r="G183" s="282">
        <v>294.7</v>
      </c>
    </row>
    <row r="184" spans="1:7" ht="31.2">
      <c r="A184" s="277" t="s">
        <v>157</v>
      </c>
      <c r="B184" s="278">
        <v>907</v>
      </c>
      <c r="C184" s="279">
        <v>7</v>
      </c>
      <c r="D184" s="279">
        <v>5</v>
      </c>
      <c r="E184" s="280" t="s">
        <v>158</v>
      </c>
      <c r="F184" s="281" t="s">
        <v>159</v>
      </c>
      <c r="G184" s="282">
        <v>274.7</v>
      </c>
    </row>
    <row r="185" spans="1:7" ht="31.2">
      <c r="A185" s="277" t="s">
        <v>160</v>
      </c>
      <c r="B185" s="278">
        <v>907</v>
      </c>
      <c r="C185" s="279">
        <v>7</v>
      </c>
      <c r="D185" s="279">
        <v>5</v>
      </c>
      <c r="E185" s="280" t="s">
        <v>161</v>
      </c>
      <c r="F185" s="281" t="s">
        <v>159</v>
      </c>
      <c r="G185" s="282">
        <v>274.7</v>
      </c>
    </row>
    <row r="186" spans="1:7" ht="31.2">
      <c r="A186" s="277" t="s">
        <v>162</v>
      </c>
      <c r="B186" s="278">
        <v>907</v>
      </c>
      <c r="C186" s="279">
        <v>7</v>
      </c>
      <c r="D186" s="279">
        <v>5</v>
      </c>
      <c r="E186" s="280" t="s">
        <v>163</v>
      </c>
      <c r="F186" s="281" t="s">
        <v>159</v>
      </c>
      <c r="G186" s="282">
        <v>153.69999999999999</v>
      </c>
    </row>
    <row r="187" spans="1:7" ht="31.2">
      <c r="A187" s="277" t="s">
        <v>171</v>
      </c>
      <c r="B187" s="278">
        <v>907</v>
      </c>
      <c r="C187" s="279">
        <v>7</v>
      </c>
      <c r="D187" s="279">
        <v>5</v>
      </c>
      <c r="E187" s="280" t="s">
        <v>172</v>
      </c>
      <c r="F187" s="281" t="s">
        <v>159</v>
      </c>
      <c r="G187" s="282">
        <v>153.69999999999999</v>
      </c>
    </row>
    <row r="188" spans="1:7" ht="31.2">
      <c r="A188" s="277" t="s">
        <v>166</v>
      </c>
      <c r="B188" s="278">
        <v>907</v>
      </c>
      <c r="C188" s="279">
        <v>7</v>
      </c>
      <c r="D188" s="279">
        <v>5</v>
      </c>
      <c r="E188" s="280" t="s">
        <v>172</v>
      </c>
      <c r="F188" s="281" t="s">
        <v>167</v>
      </c>
      <c r="G188" s="282">
        <v>153.69999999999999</v>
      </c>
    </row>
    <row r="189" spans="1:7" ht="31.2">
      <c r="A189" s="277" t="s">
        <v>186</v>
      </c>
      <c r="B189" s="278">
        <v>907</v>
      </c>
      <c r="C189" s="279">
        <v>7</v>
      </c>
      <c r="D189" s="279">
        <v>5</v>
      </c>
      <c r="E189" s="280" t="s">
        <v>187</v>
      </c>
      <c r="F189" s="281" t="s">
        <v>159</v>
      </c>
      <c r="G189" s="282">
        <v>121</v>
      </c>
    </row>
    <row r="190" spans="1:7" ht="31.2">
      <c r="A190" s="277" t="s">
        <v>171</v>
      </c>
      <c r="B190" s="278">
        <v>907</v>
      </c>
      <c r="C190" s="279">
        <v>7</v>
      </c>
      <c r="D190" s="279">
        <v>5</v>
      </c>
      <c r="E190" s="280" t="s">
        <v>201</v>
      </c>
      <c r="F190" s="281" t="s">
        <v>159</v>
      </c>
      <c r="G190" s="282">
        <v>121</v>
      </c>
    </row>
    <row r="191" spans="1:7" ht="31.2">
      <c r="A191" s="277" t="s">
        <v>166</v>
      </c>
      <c r="B191" s="278">
        <v>907</v>
      </c>
      <c r="C191" s="279">
        <v>7</v>
      </c>
      <c r="D191" s="279">
        <v>5</v>
      </c>
      <c r="E191" s="280" t="s">
        <v>201</v>
      </c>
      <c r="F191" s="281" t="s">
        <v>167</v>
      </c>
      <c r="G191" s="282">
        <v>121</v>
      </c>
    </row>
    <row r="192" spans="1:7" ht="46.8">
      <c r="A192" s="277" t="s">
        <v>504</v>
      </c>
      <c r="B192" s="278">
        <v>907</v>
      </c>
      <c r="C192" s="279">
        <v>7</v>
      </c>
      <c r="D192" s="279">
        <v>5</v>
      </c>
      <c r="E192" s="280" t="s">
        <v>505</v>
      </c>
      <c r="F192" s="281" t="s">
        <v>159</v>
      </c>
      <c r="G192" s="282">
        <v>20</v>
      </c>
    </row>
    <row r="193" spans="1:7" ht="46.8">
      <c r="A193" s="277" t="s">
        <v>517</v>
      </c>
      <c r="B193" s="278">
        <v>907</v>
      </c>
      <c r="C193" s="279">
        <v>7</v>
      </c>
      <c r="D193" s="279">
        <v>5</v>
      </c>
      <c r="E193" s="280" t="s">
        <v>518</v>
      </c>
      <c r="F193" s="281" t="s">
        <v>159</v>
      </c>
      <c r="G193" s="282">
        <v>20</v>
      </c>
    </row>
    <row r="194" spans="1:7" ht="31.2">
      <c r="A194" s="277" t="s">
        <v>519</v>
      </c>
      <c r="B194" s="278">
        <v>907</v>
      </c>
      <c r="C194" s="279">
        <v>7</v>
      </c>
      <c r="D194" s="279">
        <v>5</v>
      </c>
      <c r="E194" s="280" t="s">
        <v>520</v>
      </c>
      <c r="F194" s="281" t="s">
        <v>159</v>
      </c>
      <c r="G194" s="282">
        <v>20</v>
      </c>
    </row>
    <row r="195" spans="1:7" ht="46.8">
      <c r="A195" s="277" t="s">
        <v>528</v>
      </c>
      <c r="B195" s="278">
        <v>907</v>
      </c>
      <c r="C195" s="279">
        <v>7</v>
      </c>
      <c r="D195" s="279">
        <v>5</v>
      </c>
      <c r="E195" s="280" t="s">
        <v>529</v>
      </c>
      <c r="F195" s="281" t="s">
        <v>159</v>
      </c>
      <c r="G195" s="282">
        <v>20</v>
      </c>
    </row>
    <row r="196" spans="1:7" ht="31.2">
      <c r="A196" s="277" t="s">
        <v>166</v>
      </c>
      <c r="B196" s="278">
        <v>907</v>
      </c>
      <c r="C196" s="279">
        <v>7</v>
      </c>
      <c r="D196" s="279">
        <v>5</v>
      </c>
      <c r="E196" s="280" t="s">
        <v>529</v>
      </c>
      <c r="F196" s="281" t="s">
        <v>167</v>
      </c>
      <c r="G196" s="282">
        <v>20</v>
      </c>
    </row>
    <row r="197" spans="1:7">
      <c r="A197" s="277" t="s">
        <v>243</v>
      </c>
      <c r="B197" s="278">
        <v>907</v>
      </c>
      <c r="C197" s="279">
        <v>7</v>
      </c>
      <c r="D197" s="279">
        <v>7</v>
      </c>
      <c r="E197" s="280" t="s">
        <v>159</v>
      </c>
      <c r="F197" s="281" t="s">
        <v>159</v>
      </c>
      <c r="G197" s="282">
        <v>3041.5</v>
      </c>
    </row>
    <row r="198" spans="1:7" ht="31.2">
      <c r="A198" s="277" t="s">
        <v>157</v>
      </c>
      <c r="B198" s="278">
        <v>907</v>
      </c>
      <c r="C198" s="279">
        <v>7</v>
      </c>
      <c r="D198" s="279">
        <v>7</v>
      </c>
      <c r="E198" s="280" t="s">
        <v>158</v>
      </c>
      <c r="F198" s="281" t="s">
        <v>159</v>
      </c>
      <c r="G198" s="282">
        <v>3041.5</v>
      </c>
    </row>
    <row r="199" spans="1:7" ht="46.8">
      <c r="A199" s="277" t="s">
        <v>221</v>
      </c>
      <c r="B199" s="278">
        <v>907</v>
      </c>
      <c r="C199" s="279">
        <v>7</v>
      </c>
      <c r="D199" s="279">
        <v>7</v>
      </c>
      <c r="E199" s="280" t="s">
        <v>222</v>
      </c>
      <c r="F199" s="281" t="s">
        <v>159</v>
      </c>
      <c r="G199" s="282">
        <v>3041.5</v>
      </c>
    </row>
    <row r="200" spans="1:7" ht="31.2">
      <c r="A200" s="277" t="s">
        <v>240</v>
      </c>
      <c r="B200" s="278">
        <v>907</v>
      </c>
      <c r="C200" s="279">
        <v>7</v>
      </c>
      <c r="D200" s="279">
        <v>7</v>
      </c>
      <c r="E200" s="280" t="s">
        <v>241</v>
      </c>
      <c r="F200" s="281" t="s">
        <v>159</v>
      </c>
      <c r="G200" s="282">
        <v>3041.5</v>
      </c>
    </row>
    <row r="201" spans="1:7" ht="18" customHeight="1">
      <c r="A201" s="277" t="s">
        <v>169</v>
      </c>
      <c r="B201" s="278">
        <v>907</v>
      </c>
      <c r="C201" s="279">
        <v>7</v>
      </c>
      <c r="D201" s="279">
        <v>7</v>
      </c>
      <c r="E201" s="280" t="s">
        <v>242</v>
      </c>
      <c r="F201" s="281" t="s">
        <v>159</v>
      </c>
      <c r="G201" s="282">
        <v>231.1</v>
      </c>
    </row>
    <row r="202" spans="1:7" ht="31.2">
      <c r="A202" s="277" t="s">
        <v>166</v>
      </c>
      <c r="B202" s="278">
        <v>907</v>
      </c>
      <c r="C202" s="279">
        <v>7</v>
      </c>
      <c r="D202" s="279">
        <v>7</v>
      </c>
      <c r="E202" s="280" t="s">
        <v>242</v>
      </c>
      <c r="F202" s="281" t="s">
        <v>167</v>
      </c>
      <c r="G202" s="282">
        <v>231.1</v>
      </c>
    </row>
    <row r="203" spans="1:7" ht="78">
      <c r="A203" s="277" t="s">
        <v>244</v>
      </c>
      <c r="B203" s="278">
        <v>907</v>
      </c>
      <c r="C203" s="279">
        <v>7</v>
      </c>
      <c r="D203" s="279">
        <v>7</v>
      </c>
      <c r="E203" s="280" t="s">
        <v>245</v>
      </c>
      <c r="F203" s="281" t="s">
        <v>159</v>
      </c>
      <c r="G203" s="282">
        <v>2810.4</v>
      </c>
    </row>
    <row r="204" spans="1:7" ht="31.2">
      <c r="A204" s="277" t="s">
        <v>166</v>
      </c>
      <c r="B204" s="278">
        <v>907</v>
      </c>
      <c r="C204" s="279">
        <v>7</v>
      </c>
      <c r="D204" s="279">
        <v>7</v>
      </c>
      <c r="E204" s="280" t="s">
        <v>245</v>
      </c>
      <c r="F204" s="281" t="s">
        <v>167</v>
      </c>
      <c r="G204" s="282">
        <v>2810.4</v>
      </c>
    </row>
    <row r="205" spans="1:7">
      <c r="A205" s="277" t="s">
        <v>227</v>
      </c>
      <c r="B205" s="278">
        <v>907</v>
      </c>
      <c r="C205" s="279">
        <v>7</v>
      </c>
      <c r="D205" s="279">
        <v>9</v>
      </c>
      <c r="E205" s="280" t="s">
        <v>159</v>
      </c>
      <c r="F205" s="281" t="s">
        <v>159</v>
      </c>
      <c r="G205" s="282">
        <v>11450.4</v>
      </c>
    </row>
    <row r="206" spans="1:7" ht="31.2">
      <c r="A206" s="277" t="s">
        <v>157</v>
      </c>
      <c r="B206" s="278">
        <v>907</v>
      </c>
      <c r="C206" s="279">
        <v>7</v>
      </c>
      <c r="D206" s="279">
        <v>9</v>
      </c>
      <c r="E206" s="280" t="s">
        <v>158</v>
      </c>
      <c r="F206" s="281" t="s">
        <v>159</v>
      </c>
      <c r="G206" s="282">
        <v>11413.1</v>
      </c>
    </row>
    <row r="207" spans="1:7" ht="46.8">
      <c r="A207" s="277" t="s">
        <v>221</v>
      </c>
      <c r="B207" s="278">
        <v>907</v>
      </c>
      <c r="C207" s="279">
        <v>7</v>
      </c>
      <c r="D207" s="279">
        <v>9</v>
      </c>
      <c r="E207" s="280" t="s">
        <v>222</v>
      </c>
      <c r="F207" s="281" t="s">
        <v>159</v>
      </c>
      <c r="G207" s="282">
        <v>11413.1</v>
      </c>
    </row>
    <row r="208" spans="1:7" ht="31.2">
      <c r="A208" s="277" t="s">
        <v>223</v>
      </c>
      <c r="B208" s="278">
        <v>907</v>
      </c>
      <c r="C208" s="279">
        <v>7</v>
      </c>
      <c r="D208" s="279">
        <v>9</v>
      </c>
      <c r="E208" s="280" t="s">
        <v>224</v>
      </c>
      <c r="F208" s="281" t="s">
        <v>159</v>
      </c>
      <c r="G208" s="282">
        <v>10213.1</v>
      </c>
    </row>
    <row r="209" spans="1:7" ht="31.2">
      <c r="A209" s="277" t="s">
        <v>225</v>
      </c>
      <c r="B209" s="278">
        <v>907</v>
      </c>
      <c r="C209" s="279">
        <v>7</v>
      </c>
      <c r="D209" s="279">
        <v>9</v>
      </c>
      <c r="E209" s="280" t="s">
        <v>226</v>
      </c>
      <c r="F209" s="281" t="s">
        <v>159</v>
      </c>
      <c r="G209" s="282">
        <v>2709</v>
      </c>
    </row>
    <row r="210" spans="1:7" ht="60.75" customHeight="1">
      <c r="A210" s="277" t="s">
        <v>180</v>
      </c>
      <c r="B210" s="278">
        <v>907</v>
      </c>
      <c r="C210" s="279">
        <v>7</v>
      </c>
      <c r="D210" s="279">
        <v>9</v>
      </c>
      <c r="E210" s="280" t="s">
        <v>226</v>
      </c>
      <c r="F210" s="281" t="s">
        <v>181</v>
      </c>
      <c r="G210" s="282">
        <v>2380</v>
      </c>
    </row>
    <row r="211" spans="1:7" ht="31.2">
      <c r="A211" s="277" t="s">
        <v>166</v>
      </c>
      <c r="B211" s="278">
        <v>907</v>
      </c>
      <c r="C211" s="279">
        <v>7</v>
      </c>
      <c r="D211" s="279">
        <v>9</v>
      </c>
      <c r="E211" s="280" t="s">
        <v>226</v>
      </c>
      <c r="F211" s="281" t="s">
        <v>167</v>
      </c>
      <c r="G211" s="282">
        <v>323.89999999999998</v>
      </c>
    </row>
    <row r="212" spans="1:7">
      <c r="A212" s="277" t="s">
        <v>176</v>
      </c>
      <c r="B212" s="278">
        <v>907</v>
      </c>
      <c r="C212" s="279">
        <v>7</v>
      </c>
      <c r="D212" s="279">
        <v>9</v>
      </c>
      <c r="E212" s="280" t="s">
        <v>226</v>
      </c>
      <c r="F212" s="281" t="s">
        <v>177</v>
      </c>
      <c r="G212" s="282">
        <v>5.0999999999999996</v>
      </c>
    </row>
    <row r="213" spans="1:7">
      <c r="A213" s="277" t="s">
        <v>174</v>
      </c>
      <c r="B213" s="278">
        <v>907</v>
      </c>
      <c r="C213" s="279">
        <v>7</v>
      </c>
      <c r="D213" s="279">
        <v>9</v>
      </c>
      <c r="E213" s="280" t="s">
        <v>228</v>
      </c>
      <c r="F213" s="281" t="s">
        <v>159</v>
      </c>
      <c r="G213" s="282">
        <v>7504.1</v>
      </c>
    </row>
    <row r="214" spans="1:7" ht="60.75" customHeight="1">
      <c r="A214" s="277" t="s">
        <v>180</v>
      </c>
      <c r="B214" s="278">
        <v>907</v>
      </c>
      <c r="C214" s="279">
        <v>7</v>
      </c>
      <c r="D214" s="279">
        <v>9</v>
      </c>
      <c r="E214" s="280" t="s">
        <v>228</v>
      </c>
      <c r="F214" s="281" t="s">
        <v>181</v>
      </c>
      <c r="G214" s="282">
        <v>7424.1</v>
      </c>
    </row>
    <row r="215" spans="1:7" ht="31.2">
      <c r="A215" s="277" t="s">
        <v>166</v>
      </c>
      <c r="B215" s="278">
        <v>907</v>
      </c>
      <c r="C215" s="279">
        <v>7</v>
      </c>
      <c r="D215" s="279">
        <v>9</v>
      </c>
      <c r="E215" s="280" t="s">
        <v>228</v>
      </c>
      <c r="F215" s="281" t="s">
        <v>167</v>
      </c>
      <c r="G215" s="282">
        <v>80</v>
      </c>
    </row>
    <row r="216" spans="1:7" ht="31.2">
      <c r="A216" s="277" t="s">
        <v>229</v>
      </c>
      <c r="B216" s="278">
        <v>907</v>
      </c>
      <c r="C216" s="279">
        <v>7</v>
      </c>
      <c r="D216" s="279">
        <v>9</v>
      </c>
      <c r="E216" s="280" t="s">
        <v>230</v>
      </c>
      <c r="F216" s="281" t="s">
        <v>159</v>
      </c>
      <c r="G216" s="282">
        <v>10</v>
      </c>
    </row>
    <row r="217" spans="1:7" ht="62.4">
      <c r="A217" s="277" t="s">
        <v>231</v>
      </c>
      <c r="B217" s="278">
        <v>907</v>
      </c>
      <c r="C217" s="279">
        <v>7</v>
      </c>
      <c r="D217" s="279">
        <v>9</v>
      </c>
      <c r="E217" s="280" t="s">
        <v>232</v>
      </c>
      <c r="F217" s="281" t="s">
        <v>159</v>
      </c>
      <c r="G217" s="282">
        <v>10</v>
      </c>
    </row>
    <row r="218" spans="1:7" ht="31.2">
      <c r="A218" s="277" t="s">
        <v>166</v>
      </c>
      <c r="B218" s="278">
        <v>907</v>
      </c>
      <c r="C218" s="279">
        <v>7</v>
      </c>
      <c r="D218" s="279">
        <v>9</v>
      </c>
      <c r="E218" s="280" t="s">
        <v>232</v>
      </c>
      <c r="F218" s="281" t="s">
        <v>167</v>
      </c>
      <c r="G218" s="282">
        <v>10</v>
      </c>
    </row>
    <row r="219" spans="1:7" ht="46.8">
      <c r="A219" s="277" t="s">
        <v>233</v>
      </c>
      <c r="B219" s="278">
        <v>907</v>
      </c>
      <c r="C219" s="279">
        <v>7</v>
      </c>
      <c r="D219" s="279">
        <v>9</v>
      </c>
      <c r="E219" s="280" t="s">
        <v>234</v>
      </c>
      <c r="F219" s="281" t="s">
        <v>159</v>
      </c>
      <c r="G219" s="282">
        <v>1190</v>
      </c>
    </row>
    <row r="220" spans="1:7" ht="62.4">
      <c r="A220" s="277" t="s">
        <v>235</v>
      </c>
      <c r="B220" s="278">
        <v>907</v>
      </c>
      <c r="C220" s="279">
        <v>7</v>
      </c>
      <c r="D220" s="279">
        <v>9</v>
      </c>
      <c r="E220" s="280" t="s">
        <v>236</v>
      </c>
      <c r="F220" s="281" t="s">
        <v>159</v>
      </c>
      <c r="G220" s="282">
        <v>1099.5</v>
      </c>
    </row>
    <row r="221" spans="1:7" ht="60.75" customHeight="1">
      <c r="A221" s="277" t="s">
        <v>180</v>
      </c>
      <c r="B221" s="278">
        <v>907</v>
      </c>
      <c r="C221" s="279">
        <v>7</v>
      </c>
      <c r="D221" s="279">
        <v>9</v>
      </c>
      <c r="E221" s="280" t="s">
        <v>236</v>
      </c>
      <c r="F221" s="281" t="s">
        <v>181</v>
      </c>
      <c r="G221" s="282">
        <v>100</v>
      </c>
    </row>
    <row r="222" spans="1:7" ht="31.2">
      <c r="A222" s="277" t="s">
        <v>166</v>
      </c>
      <c r="B222" s="278">
        <v>907</v>
      </c>
      <c r="C222" s="279">
        <v>7</v>
      </c>
      <c r="D222" s="279">
        <v>9</v>
      </c>
      <c r="E222" s="280" t="s">
        <v>236</v>
      </c>
      <c r="F222" s="281" t="s">
        <v>167</v>
      </c>
      <c r="G222" s="282">
        <v>999.5</v>
      </c>
    </row>
    <row r="223" spans="1:7" ht="31.2">
      <c r="A223" s="277" t="s">
        <v>184</v>
      </c>
      <c r="B223" s="278">
        <v>907</v>
      </c>
      <c r="C223" s="279">
        <v>7</v>
      </c>
      <c r="D223" s="279">
        <v>9</v>
      </c>
      <c r="E223" s="280" t="s">
        <v>239</v>
      </c>
      <c r="F223" s="281" t="s">
        <v>159</v>
      </c>
      <c r="G223" s="282">
        <v>90.5</v>
      </c>
    </row>
    <row r="224" spans="1:7" ht="31.2">
      <c r="A224" s="277" t="s">
        <v>166</v>
      </c>
      <c r="B224" s="278">
        <v>907</v>
      </c>
      <c r="C224" s="279">
        <v>7</v>
      </c>
      <c r="D224" s="279">
        <v>9</v>
      </c>
      <c r="E224" s="280" t="s">
        <v>239</v>
      </c>
      <c r="F224" s="281" t="s">
        <v>167</v>
      </c>
      <c r="G224" s="282">
        <v>90.5</v>
      </c>
    </row>
    <row r="225" spans="1:7" ht="46.8">
      <c r="A225" s="277" t="s">
        <v>463</v>
      </c>
      <c r="B225" s="278">
        <v>907</v>
      </c>
      <c r="C225" s="279">
        <v>7</v>
      </c>
      <c r="D225" s="279">
        <v>9</v>
      </c>
      <c r="E225" s="280" t="s">
        <v>464</v>
      </c>
      <c r="F225" s="281" t="s">
        <v>159</v>
      </c>
      <c r="G225" s="282">
        <v>37.299999999999997</v>
      </c>
    </row>
    <row r="226" spans="1:7" ht="46.8">
      <c r="A226" s="277" t="s">
        <v>465</v>
      </c>
      <c r="B226" s="278">
        <v>907</v>
      </c>
      <c r="C226" s="279">
        <v>7</v>
      </c>
      <c r="D226" s="279">
        <v>9</v>
      </c>
      <c r="E226" s="280" t="s">
        <v>466</v>
      </c>
      <c r="F226" s="281" t="s">
        <v>159</v>
      </c>
      <c r="G226" s="282">
        <v>37.299999999999997</v>
      </c>
    </row>
    <row r="227" spans="1:7" ht="46.8">
      <c r="A227" s="277" t="s">
        <v>467</v>
      </c>
      <c r="B227" s="278">
        <v>907</v>
      </c>
      <c r="C227" s="279">
        <v>7</v>
      </c>
      <c r="D227" s="279">
        <v>9</v>
      </c>
      <c r="E227" s="280" t="s">
        <v>468</v>
      </c>
      <c r="F227" s="281" t="s">
        <v>159</v>
      </c>
      <c r="G227" s="282">
        <v>37.299999999999997</v>
      </c>
    </row>
    <row r="228" spans="1:7" ht="46.8">
      <c r="A228" s="277" t="s">
        <v>469</v>
      </c>
      <c r="B228" s="278">
        <v>907</v>
      </c>
      <c r="C228" s="279">
        <v>7</v>
      </c>
      <c r="D228" s="279">
        <v>9</v>
      </c>
      <c r="E228" s="280" t="s">
        <v>470</v>
      </c>
      <c r="F228" s="281" t="s">
        <v>159</v>
      </c>
      <c r="G228" s="282">
        <v>37.299999999999997</v>
      </c>
    </row>
    <row r="229" spans="1:7" ht="31.2">
      <c r="A229" s="277" t="s">
        <v>166</v>
      </c>
      <c r="B229" s="278">
        <v>907</v>
      </c>
      <c r="C229" s="279">
        <v>7</v>
      </c>
      <c r="D229" s="279">
        <v>9</v>
      </c>
      <c r="E229" s="280" t="s">
        <v>470</v>
      </c>
      <c r="F229" s="281" t="s">
        <v>167</v>
      </c>
      <c r="G229" s="282">
        <v>37.299999999999997</v>
      </c>
    </row>
    <row r="230" spans="1:7">
      <c r="A230" s="277" t="s">
        <v>647</v>
      </c>
      <c r="B230" s="278">
        <v>907</v>
      </c>
      <c r="C230" s="279">
        <v>10</v>
      </c>
      <c r="D230" s="279">
        <v>0</v>
      </c>
      <c r="E230" s="280" t="s">
        <v>159</v>
      </c>
      <c r="F230" s="281" t="s">
        <v>159</v>
      </c>
      <c r="G230" s="282">
        <v>14707.4</v>
      </c>
    </row>
    <row r="231" spans="1:7">
      <c r="A231" s="277" t="s">
        <v>207</v>
      </c>
      <c r="B231" s="278">
        <v>907</v>
      </c>
      <c r="C231" s="279">
        <v>10</v>
      </c>
      <c r="D231" s="279">
        <v>4</v>
      </c>
      <c r="E231" s="280" t="s">
        <v>159</v>
      </c>
      <c r="F231" s="281" t="s">
        <v>159</v>
      </c>
      <c r="G231" s="282">
        <v>14707.4</v>
      </c>
    </row>
    <row r="232" spans="1:7" ht="31.2">
      <c r="A232" s="277" t="s">
        <v>157</v>
      </c>
      <c r="B232" s="278">
        <v>907</v>
      </c>
      <c r="C232" s="279">
        <v>10</v>
      </c>
      <c r="D232" s="279">
        <v>4</v>
      </c>
      <c r="E232" s="280" t="s">
        <v>158</v>
      </c>
      <c r="F232" s="281" t="s">
        <v>159</v>
      </c>
      <c r="G232" s="282">
        <v>14707.4</v>
      </c>
    </row>
    <row r="233" spans="1:7" ht="31.2">
      <c r="A233" s="277" t="s">
        <v>160</v>
      </c>
      <c r="B233" s="278">
        <v>907</v>
      </c>
      <c r="C233" s="279">
        <v>10</v>
      </c>
      <c r="D233" s="279">
        <v>4</v>
      </c>
      <c r="E233" s="280" t="s">
        <v>161</v>
      </c>
      <c r="F233" s="281" t="s">
        <v>159</v>
      </c>
      <c r="G233" s="282">
        <v>14707.4</v>
      </c>
    </row>
    <row r="234" spans="1:7" ht="31.2">
      <c r="A234" s="277" t="s">
        <v>186</v>
      </c>
      <c r="B234" s="278">
        <v>907</v>
      </c>
      <c r="C234" s="279">
        <v>10</v>
      </c>
      <c r="D234" s="279">
        <v>4</v>
      </c>
      <c r="E234" s="280" t="s">
        <v>187</v>
      </c>
      <c r="F234" s="281" t="s">
        <v>159</v>
      </c>
      <c r="G234" s="282">
        <v>14707.4</v>
      </c>
    </row>
    <row r="235" spans="1:7" ht="46.8">
      <c r="A235" s="277" t="s">
        <v>205</v>
      </c>
      <c r="B235" s="278">
        <v>907</v>
      </c>
      <c r="C235" s="279">
        <v>10</v>
      </c>
      <c r="D235" s="279">
        <v>4</v>
      </c>
      <c r="E235" s="280" t="s">
        <v>206</v>
      </c>
      <c r="F235" s="281" t="s">
        <v>159</v>
      </c>
      <c r="G235" s="282">
        <v>14707.4</v>
      </c>
    </row>
    <row r="236" spans="1:7" ht="31.2">
      <c r="A236" s="277" t="s">
        <v>166</v>
      </c>
      <c r="B236" s="278">
        <v>907</v>
      </c>
      <c r="C236" s="279">
        <v>10</v>
      </c>
      <c r="D236" s="279">
        <v>4</v>
      </c>
      <c r="E236" s="280" t="s">
        <v>206</v>
      </c>
      <c r="F236" s="281" t="s">
        <v>167</v>
      </c>
      <c r="G236" s="282">
        <v>14707.4</v>
      </c>
    </row>
    <row r="237" spans="1:7" s="276" customFormat="1">
      <c r="A237" s="270" t="s">
        <v>659</v>
      </c>
      <c r="B237" s="271">
        <v>910</v>
      </c>
      <c r="C237" s="272">
        <v>0</v>
      </c>
      <c r="D237" s="272">
        <v>0</v>
      </c>
      <c r="E237" s="273" t="s">
        <v>159</v>
      </c>
      <c r="F237" s="274" t="s">
        <v>159</v>
      </c>
      <c r="G237" s="275">
        <v>121483.7</v>
      </c>
    </row>
    <row r="238" spans="1:7">
      <c r="A238" s="277" t="s">
        <v>638</v>
      </c>
      <c r="B238" s="278">
        <v>910</v>
      </c>
      <c r="C238" s="279">
        <v>1</v>
      </c>
      <c r="D238" s="279">
        <v>0</v>
      </c>
      <c r="E238" s="280" t="s">
        <v>159</v>
      </c>
      <c r="F238" s="281" t="s">
        <v>159</v>
      </c>
      <c r="G238" s="282">
        <v>29712.6</v>
      </c>
    </row>
    <row r="239" spans="1:7" ht="46.8">
      <c r="A239" s="277" t="s">
        <v>344</v>
      </c>
      <c r="B239" s="278">
        <v>910</v>
      </c>
      <c r="C239" s="279">
        <v>1</v>
      </c>
      <c r="D239" s="279">
        <v>6</v>
      </c>
      <c r="E239" s="280" t="s">
        <v>159</v>
      </c>
      <c r="F239" s="281" t="s">
        <v>159</v>
      </c>
      <c r="G239" s="282">
        <v>8828.4</v>
      </c>
    </row>
    <row r="240" spans="1:7" ht="46.8">
      <c r="A240" s="277" t="s">
        <v>336</v>
      </c>
      <c r="B240" s="278">
        <v>910</v>
      </c>
      <c r="C240" s="279">
        <v>1</v>
      </c>
      <c r="D240" s="279">
        <v>6</v>
      </c>
      <c r="E240" s="280" t="s">
        <v>337</v>
      </c>
      <c r="F240" s="281" t="s">
        <v>159</v>
      </c>
      <c r="G240" s="282">
        <v>8828.4</v>
      </c>
    </row>
    <row r="241" spans="1:7" ht="63" customHeight="1">
      <c r="A241" s="277" t="s">
        <v>338</v>
      </c>
      <c r="B241" s="278">
        <v>910</v>
      </c>
      <c r="C241" s="279">
        <v>1</v>
      </c>
      <c r="D241" s="279">
        <v>6</v>
      </c>
      <c r="E241" s="280" t="s">
        <v>339</v>
      </c>
      <c r="F241" s="281" t="s">
        <v>159</v>
      </c>
      <c r="G241" s="282">
        <v>8828.4</v>
      </c>
    </row>
    <row r="242" spans="1:7" ht="78">
      <c r="A242" s="277" t="s">
        <v>340</v>
      </c>
      <c r="B242" s="278">
        <v>910</v>
      </c>
      <c r="C242" s="279">
        <v>1</v>
      </c>
      <c r="D242" s="279">
        <v>6</v>
      </c>
      <c r="E242" s="280" t="s">
        <v>341</v>
      </c>
      <c r="F242" s="281" t="s">
        <v>159</v>
      </c>
      <c r="G242" s="282">
        <v>8828.4</v>
      </c>
    </row>
    <row r="243" spans="1:7" ht="19.5" customHeight="1">
      <c r="A243" s="277" t="s">
        <v>284</v>
      </c>
      <c r="B243" s="278">
        <v>910</v>
      </c>
      <c r="C243" s="279">
        <v>1</v>
      </c>
      <c r="D243" s="279">
        <v>6</v>
      </c>
      <c r="E243" s="280" t="s">
        <v>343</v>
      </c>
      <c r="F243" s="281" t="s">
        <v>159</v>
      </c>
      <c r="G243" s="282">
        <v>8828.4</v>
      </c>
    </row>
    <row r="244" spans="1:7" ht="60.75" customHeight="1">
      <c r="A244" s="277" t="s">
        <v>180</v>
      </c>
      <c r="B244" s="278">
        <v>910</v>
      </c>
      <c r="C244" s="279">
        <v>1</v>
      </c>
      <c r="D244" s="279">
        <v>6</v>
      </c>
      <c r="E244" s="280" t="s">
        <v>343</v>
      </c>
      <c r="F244" s="281" t="s">
        <v>181</v>
      </c>
      <c r="G244" s="282">
        <v>6807.5</v>
      </c>
    </row>
    <row r="245" spans="1:7" ht="31.2">
      <c r="A245" s="277" t="s">
        <v>166</v>
      </c>
      <c r="B245" s="278">
        <v>910</v>
      </c>
      <c r="C245" s="279">
        <v>1</v>
      </c>
      <c r="D245" s="279">
        <v>6</v>
      </c>
      <c r="E245" s="280" t="s">
        <v>343</v>
      </c>
      <c r="F245" s="281" t="s">
        <v>167</v>
      </c>
      <c r="G245" s="282">
        <v>2020.7</v>
      </c>
    </row>
    <row r="246" spans="1:7">
      <c r="A246" s="277" t="s">
        <v>176</v>
      </c>
      <c r="B246" s="278">
        <v>910</v>
      </c>
      <c r="C246" s="279">
        <v>1</v>
      </c>
      <c r="D246" s="279">
        <v>6</v>
      </c>
      <c r="E246" s="280" t="s">
        <v>343</v>
      </c>
      <c r="F246" s="281" t="s">
        <v>177</v>
      </c>
      <c r="G246" s="282">
        <v>0.2</v>
      </c>
    </row>
    <row r="247" spans="1:7">
      <c r="A247" s="277" t="s">
        <v>301</v>
      </c>
      <c r="B247" s="278">
        <v>910</v>
      </c>
      <c r="C247" s="279">
        <v>1</v>
      </c>
      <c r="D247" s="279">
        <v>13</v>
      </c>
      <c r="E247" s="280" t="s">
        <v>159</v>
      </c>
      <c r="F247" s="281" t="s">
        <v>159</v>
      </c>
      <c r="G247" s="282">
        <v>20884.2</v>
      </c>
    </row>
    <row r="248" spans="1:7" ht="46.8">
      <c r="A248" s="277" t="s">
        <v>336</v>
      </c>
      <c r="B248" s="278">
        <v>910</v>
      </c>
      <c r="C248" s="279">
        <v>1</v>
      </c>
      <c r="D248" s="279">
        <v>13</v>
      </c>
      <c r="E248" s="280" t="s">
        <v>337</v>
      </c>
      <c r="F248" s="281" t="s">
        <v>159</v>
      </c>
      <c r="G248" s="282">
        <v>17093.900000000001</v>
      </c>
    </row>
    <row r="249" spans="1:7" ht="63" customHeight="1">
      <c r="A249" s="277" t="s">
        <v>338</v>
      </c>
      <c r="B249" s="278">
        <v>910</v>
      </c>
      <c r="C249" s="279">
        <v>1</v>
      </c>
      <c r="D249" s="279">
        <v>13</v>
      </c>
      <c r="E249" s="280" t="s">
        <v>339</v>
      </c>
      <c r="F249" s="281" t="s">
        <v>159</v>
      </c>
      <c r="G249" s="282">
        <v>17093.900000000001</v>
      </c>
    </row>
    <row r="250" spans="1:7" ht="78">
      <c r="A250" s="277" t="s">
        <v>340</v>
      </c>
      <c r="B250" s="278">
        <v>910</v>
      </c>
      <c r="C250" s="279">
        <v>1</v>
      </c>
      <c r="D250" s="279">
        <v>13</v>
      </c>
      <c r="E250" s="280" t="s">
        <v>341</v>
      </c>
      <c r="F250" s="281" t="s">
        <v>159</v>
      </c>
      <c r="G250" s="282">
        <v>17093.900000000001</v>
      </c>
    </row>
    <row r="251" spans="1:7">
      <c r="A251" s="277" t="s">
        <v>174</v>
      </c>
      <c r="B251" s="278">
        <v>910</v>
      </c>
      <c r="C251" s="279">
        <v>1</v>
      </c>
      <c r="D251" s="279">
        <v>13</v>
      </c>
      <c r="E251" s="280" t="s">
        <v>345</v>
      </c>
      <c r="F251" s="281" t="s">
        <v>159</v>
      </c>
      <c r="G251" s="282">
        <v>17093.900000000001</v>
      </c>
    </row>
    <row r="252" spans="1:7" ht="60.75" customHeight="1">
      <c r="A252" s="277" t="s">
        <v>180</v>
      </c>
      <c r="B252" s="278">
        <v>910</v>
      </c>
      <c r="C252" s="279">
        <v>1</v>
      </c>
      <c r="D252" s="279">
        <v>13</v>
      </c>
      <c r="E252" s="280" t="s">
        <v>345</v>
      </c>
      <c r="F252" s="281" t="s">
        <v>181</v>
      </c>
      <c r="G252" s="282">
        <v>15978.3</v>
      </c>
    </row>
    <row r="253" spans="1:7" ht="31.2">
      <c r="A253" s="277" t="s">
        <v>166</v>
      </c>
      <c r="B253" s="278">
        <v>910</v>
      </c>
      <c r="C253" s="279">
        <v>1</v>
      </c>
      <c r="D253" s="279">
        <v>13</v>
      </c>
      <c r="E253" s="280" t="s">
        <v>345</v>
      </c>
      <c r="F253" s="281" t="s">
        <v>167</v>
      </c>
      <c r="G253" s="282">
        <v>1115.5999999999999</v>
      </c>
    </row>
    <row r="254" spans="1:7">
      <c r="A254" s="277" t="s">
        <v>592</v>
      </c>
      <c r="B254" s="278">
        <v>910</v>
      </c>
      <c r="C254" s="279">
        <v>1</v>
      </c>
      <c r="D254" s="279">
        <v>13</v>
      </c>
      <c r="E254" s="280" t="s">
        <v>593</v>
      </c>
      <c r="F254" s="281" t="s">
        <v>159</v>
      </c>
      <c r="G254" s="282">
        <v>3790.3</v>
      </c>
    </row>
    <row r="255" spans="1:7" ht="46.8">
      <c r="A255" s="277" t="s">
        <v>626</v>
      </c>
      <c r="B255" s="278">
        <v>910</v>
      </c>
      <c r="C255" s="279">
        <v>1</v>
      </c>
      <c r="D255" s="279">
        <v>13</v>
      </c>
      <c r="E255" s="280" t="s">
        <v>627</v>
      </c>
      <c r="F255" s="281" t="s">
        <v>159</v>
      </c>
      <c r="G255" s="282">
        <v>3790.3</v>
      </c>
    </row>
    <row r="256" spans="1:7" ht="46.8">
      <c r="A256" s="277" t="s">
        <v>628</v>
      </c>
      <c r="B256" s="278">
        <v>910</v>
      </c>
      <c r="C256" s="279">
        <v>1</v>
      </c>
      <c r="D256" s="279">
        <v>13</v>
      </c>
      <c r="E256" s="280" t="s">
        <v>629</v>
      </c>
      <c r="F256" s="281" t="s">
        <v>159</v>
      </c>
      <c r="G256" s="282">
        <v>3790.3</v>
      </c>
    </row>
    <row r="257" spans="1:7" ht="62.4">
      <c r="A257" s="277" t="s">
        <v>630</v>
      </c>
      <c r="B257" s="278">
        <v>910</v>
      </c>
      <c r="C257" s="279">
        <v>1</v>
      </c>
      <c r="D257" s="279">
        <v>13</v>
      </c>
      <c r="E257" s="280" t="s">
        <v>631</v>
      </c>
      <c r="F257" s="281" t="s">
        <v>159</v>
      </c>
      <c r="G257" s="282">
        <v>3790.3</v>
      </c>
    </row>
    <row r="258" spans="1:7">
      <c r="A258" s="277" t="s">
        <v>176</v>
      </c>
      <c r="B258" s="278">
        <v>910</v>
      </c>
      <c r="C258" s="279">
        <v>1</v>
      </c>
      <c r="D258" s="279">
        <v>13</v>
      </c>
      <c r="E258" s="280" t="s">
        <v>631</v>
      </c>
      <c r="F258" s="281" t="s">
        <v>177</v>
      </c>
      <c r="G258" s="282">
        <v>3790.3</v>
      </c>
    </row>
    <row r="259" spans="1:7">
      <c r="A259" s="277" t="s">
        <v>644</v>
      </c>
      <c r="B259" s="278">
        <v>910</v>
      </c>
      <c r="C259" s="279">
        <v>7</v>
      </c>
      <c r="D259" s="279">
        <v>0</v>
      </c>
      <c r="E259" s="280" t="s">
        <v>159</v>
      </c>
      <c r="F259" s="281" t="s">
        <v>159</v>
      </c>
      <c r="G259" s="282">
        <v>52</v>
      </c>
    </row>
    <row r="260" spans="1:7" ht="31.2">
      <c r="A260" s="277" t="s">
        <v>173</v>
      </c>
      <c r="B260" s="278">
        <v>910</v>
      </c>
      <c r="C260" s="279">
        <v>7</v>
      </c>
      <c r="D260" s="279">
        <v>5</v>
      </c>
      <c r="E260" s="280" t="s">
        <v>159</v>
      </c>
      <c r="F260" s="281" t="s">
        <v>159</v>
      </c>
      <c r="G260" s="282">
        <v>52</v>
      </c>
    </row>
    <row r="261" spans="1:7" ht="46.8">
      <c r="A261" s="277" t="s">
        <v>336</v>
      </c>
      <c r="B261" s="278">
        <v>910</v>
      </c>
      <c r="C261" s="279">
        <v>7</v>
      </c>
      <c r="D261" s="279">
        <v>5</v>
      </c>
      <c r="E261" s="280" t="s">
        <v>337</v>
      </c>
      <c r="F261" s="281" t="s">
        <v>159</v>
      </c>
      <c r="G261" s="282">
        <v>52</v>
      </c>
    </row>
    <row r="262" spans="1:7" ht="61.5" customHeight="1">
      <c r="A262" s="277" t="s">
        <v>338</v>
      </c>
      <c r="B262" s="278">
        <v>910</v>
      </c>
      <c r="C262" s="279">
        <v>7</v>
      </c>
      <c r="D262" s="279">
        <v>5</v>
      </c>
      <c r="E262" s="280" t="s">
        <v>339</v>
      </c>
      <c r="F262" s="281" t="s">
        <v>159</v>
      </c>
      <c r="G262" s="282">
        <v>52</v>
      </c>
    </row>
    <row r="263" spans="1:7" ht="78">
      <c r="A263" s="277" t="s">
        <v>340</v>
      </c>
      <c r="B263" s="278">
        <v>910</v>
      </c>
      <c r="C263" s="279">
        <v>7</v>
      </c>
      <c r="D263" s="279">
        <v>5</v>
      </c>
      <c r="E263" s="280" t="s">
        <v>341</v>
      </c>
      <c r="F263" s="281" t="s">
        <v>159</v>
      </c>
      <c r="G263" s="282">
        <v>52</v>
      </c>
    </row>
    <row r="264" spans="1:7" ht="31.2">
      <c r="A264" s="277" t="s">
        <v>171</v>
      </c>
      <c r="B264" s="278">
        <v>910</v>
      </c>
      <c r="C264" s="279">
        <v>7</v>
      </c>
      <c r="D264" s="279">
        <v>5</v>
      </c>
      <c r="E264" s="280" t="s">
        <v>342</v>
      </c>
      <c r="F264" s="281" t="s">
        <v>159</v>
      </c>
      <c r="G264" s="282">
        <v>52</v>
      </c>
    </row>
    <row r="265" spans="1:7" ht="31.2">
      <c r="A265" s="277" t="s">
        <v>166</v>
      </c>
      <c r="B265" s="278">
        <v>910</v>
      </c>
      <c r="C265" s="279">
        <v>7</v>
      </c>
      <c r="D265" s="279">
        <v>5</v>
      </c>
      <c r="E265" s="280" t="s">
        <v>342</v>
      </c>
      <c r="F265" s="281" t="s">
        <v>167</v>
      </c>
      <c r="G265" s="282">
        <v>52</v>
      </c>
    </row>
    <row r="266" spans="1:7" ht="31.2">
      <c r="A266" s="277" t="s">
        <v>650</v>
      </c>
      <c r="B266" s="278">
        <v>910</v>
      </c>
      <c r="C266" s="279">
        <v>13</v>
      </c>
      <c r="D266" s="279">
        <v>0</v>
      </c>
      <c r="E266" s="280" t="s">
        <v>159</v>
      </c>
      <c r="F266" s="281" t="s">
        <v>159</v>
      </c>
      <c r="G266" s="282">
        <v>16.3</v>
      </c>
    </row>
    <row r="267" spans="1:7" ht="31.2">
      <c r="A267" s="277" t="s">
        <v>352</v>
      </c>
      <c r="B267" s="278">
        <v>910</v>
      </c>
      <c r="C267" s="279">
        <v>13</v>
      </c>
      <c r="D267" s="279">
        <v>1</v>
      </c>
      <c r="E267" s="280" t="s">
        <v>159</v>
      </c>
      <c r="F267" s="281" t="s">
        <v>159</v>
      </c>
      <c r="G267" s="282">
        <v>16.3</v>
      </c>
    </row>
    <row r="268" spans="1:7" ht="46.8">
      <c r="A268" s="277" t="s">
        <v>336</v>
      </c>
      <c r="B268" s="278">
        <v>910</v>
      </c>
      <c r="C268" s="279">
        <v>13</v>
      </c>
      <c r="D268" s="279">
        <v>1</v>
      </c>
      <c r="E268" s="280" t="s">
        <v>337</v>
      </c>
      <c r="F268" s="281" t="s">
        <v>159</v>
      </c>
      <c r="G268" s="282">
        <v>16.3</v>
      </c>
    </row>
    <row r="269" spans="1:7" ht="62.25" customHeight="1">
      <c r="A269" s="277" t="s">
        <v>338</v>
      </c>
      <c r="B269" s="278">
        <v>910</v>
      </c>
      <c r="C269" s="279">
        <v>13</v>
      </c>
      <c r="D269" s="279">
        <v>1</v>
      </c>
      <c r="E269" s="280" t="s">
        <v>339</v>
      </c>
      <c r="F269" s="281" t="s">
        <v>159</v>
      </c>
      <c r="G269" s="282">
        <v>16.3</v>
      </c>
    </row>
    <row r="270" spans="1:7" ht="31.2">
      <c r="A270" s="277" t="s">
        <v>346</v>
      </c>
      <c r="B270" s="278">
        <v>910</v>
      </c>
      <c r="C270" s="279">
        <v>13</v>
      </c>
      <c r="D270" s="279">
        <v>1</v>
      </c>
      <c r="E270" s="280" t="s">
        <v>347</v>
      </c>
      <c r="F270" s="281" t="s">
        <v>159</v>
      </c>
      <c r="G270" s="282">
        <v>16.3</v>
      </c>
    </row>
    <row r="271" spans="1:7">
      <c r="A271" s="277" t="s">
        <v>348</v>
      </c>
      <c r="B271" s="278">
        <v>910</v>
      </c>
      <c r="C271" s="279">
        <v>13</v>
      </c>
      <c r="D271" s="279">
        <v>1</v>
      </c>
      <c r="E271" s="280" t="s">
        <v>349</v>
      </c>
      <c r="F271" s="281" t="s">
        <v>159</v>
      </c>
      <c r="G271" s="282">
        <v>16.3</v>
      </c>
    </row>
    <row r="272" spans="1:7" ht="15.75" customHeight="1">
      <c r="A272" s="277" t="s">
        <v>350</v>
      </c>
      <c r="B272" s="278">
        <v>910</v>
      </c>
      <c r="C272" s="279">
        <v>13</v>
      </c>
      <c r="D272" s="279">
        <v>1</v>
      </c>
      <c r="E272" s="280" t="s">
        <v>349</v>
      </c>
      <c r="F272" s="281" t="s">
        <v>351</v>
      </c>
      <c r="G272" s="282">
        <v>16.3</v>
      </c>
    </row>
    <row r="273" spans="1:7" ht="46.8">
      <c r="A273" s="277" t="s">
        <v>651</v>
      </c>
      <c r="B273" s="278">
        <v>910</v>
      </c>
      <c r="C273" s="279">
        <v>14</v>
      </c>
      <c r="D273" s="279">
        <v>0</v>
      </c>
      <c r="E273" s="280" t="s">
        <v>159</v>
      </c>
      <c r="F273" s="281" t="s">
        <v>159</v>
      </c>
      <c r="G273" s="282">
        <v>91702.8</v>
      </c>
    </row>
    <row r="274" spans="1:7" ht="46.8">
      <c r="A274" s="277" t="s">
        <v>364</v>
      </c>
      <c r="B274" s="278">
        <v>910</v>
      </c>
      <c r="C274" s="279">
        <v>14</v>
      </c>
      <c r="D274" s="279">
        <v>1</v>
      </c>
      <c r="E274" s="280" t="s">
        <v>159</v>
      </c>
      <c r="F274" s="281" t="s">
        <v>159</v>
      </c>
      <c r="G274" s="282">
        <v>75072.100000000006</v>
      </c>
    </row>
    <row r="275" spans="1:7" ht="46.8">
      <c r="A275" s="277" t="s">
        <v>336</v>
      </c>
      <c r="B275" s="278">
        <v>910</v>
      </c>
      <c r="C275" s="279">
        <v>14</v>
      </c>
      <c r="D275" s="279">
        <v>1</v>
      </c>
      <c r="E275" s="280" t="s">
        <v>337</v>
      </c>
      <c r="F275" s="281" t="s">
        <v>159</v>
      </c>
      <c r="G275" s="282">
        <v>75072.100000000006</v>
      </c>
    </row>
    <row r="276" spans="1:7" ht="62.4">
      <c r="A276" s="277" t="s">
        <v>353</v>
      </c>
      <c r="B276" s="278">
        <v>910</v>
      </c>
      <c r="C276" s="279">
        <v>14</v>
      </c>
      <c r="D276" s="279">
        <v>1</v>
      </c>
      <c r="E276" s="280" t="s">
        <v>354</v>
      </c>
      <c r="F276" s="281" t="s">
        <v>159</v>
      </c>
      <c r="G276" s="282">
        <v>75072.100000000006</v>
      </c>
    </row>
    <row r="277" spans="1:7" ht="31.5" customHeight="1">
      <c r="A277" s="277" t="s">
        <v>355</v>
      </c>
      <c r="B277" s="278">
        <v>910</v>
      </c>
      <c r="C277" s="279">
        <v>14</v>
      </c>
      <c r="D277" s="279">
        <v>1</v>
      </c>
      <c r="E277" s="280" t="s">
        <v>356</v>
      </c>
      <c r="F277" s="281" t="s">
        <v>159</v>
      </c>
      <c r="G277" s="282">
        <v>75072.100000000006</v>
      </c>
    </row>
    <row r="278" spans="1:7" ht="46.8">
      <c r="A278" s="277" t="s">
        <v>362</v>
      </c>
      <c r="B278" s="278">
        <v>910</v>
      </c>
      <c r="C278" s="279">
        <v>14</v>
      </c>
      <c r="D278" s="279">
        <v>1</v>
      </c>
      <c r="E278" s="280" t="s">
        <v>363</v>
      </c>
      <c r="F278" s="281" t="s">
        <v>159</v>
      </c>
      <c r="G278" s="282">
        <v>74328.800000000003</v>
      </c>
    </row>
    <row r="279" spans="1:7">
      <c r="A279" s="277" t="s">
        <v>359</v>
      </c>
      <c r="B279" s="278">
        <v>910</v>
      </c>
      <c r="C279" s="279">
        <v>14</v>
      </c>
      <c r="D279" s="279">
        <v>1</v>
      </c>
      <c r="E279" s="280" t="s">
        <v>363</v>
      </c>
      <c r="F279" s="281" t="s">
        <v>360</v>
      </c>
      <c r="G279" s="282">
        <v>74328.800000000003</v>
      </c>
    </row>
    <row r="280" spans="1:7" ht="31.2">
      <c r="A280" s="277" t="s">
        <v>365</v>
      </c>
      <c r="B280" s="278">
        <v>910</v>
      </c>
      <c r="C280" s="279">
        <v>14</v>
      </c>
      <c r="D280" s="279">
        <v>1</v>
      </c>
      <c r="E280" s="280" t="s">
        <v>366</v>
      </c>
      <c r="F280" s="281" t="s">
        <v>159</v>
      </c>
      <c r="G280" s="282">
        <v>743.3</v>
      </c>
    </row>
    <row r="281" spans="1:7">
      <c r="A281" s="277" t="s">
        <v>359</v>
      </c>
      <c r="B281" s="278">
        <v>910</v>
      </c>
      <c r="C281" s="279">
        <v>14</v>
      </c>
      <c r="D281" s="279">
        <v>1</v>
      </c>
      <c r="E281" s="280" t="s">
        <v>366</v>
      </c>
      <c r="F281" s="281" t="s">
        <v>360</v>
      </c>
      <c r="G281" s="282">
        <v>743.3</v>
      </c>
    </row>
    <row r="282" spans="1:7">
      <c r="A282" s="277" t="s">
        <v>361</v>
      </c>
      <c r="B282" s="278">
        <v>910</v>
      </c>
      <c r="C282" s="279">
        <v>14</v>
      </c>
      <c r="D282" s="279">
        <v>3</v>
      </c>
      <c r="E282" s="280" t="s">
        <v>159</v>
      </c>
      <c r="F282" s="281" t="s">
        <v>159</v>
      </c>
      <c r="G282" s="282">
        <v>16630.7</v>
      </c>
    </row>
    <row r="283" spans="1:7" ht="46.8">
      <c r="A283" s="277" t="s">
        <v>336</v>
      </c>
      <c r="B283" s="278">
        <v>910</v>
      </c>
      <c r="C283" s="279">
        <v>14</v>
      </c>
      <c r="D283" s="279">
        <v>3</v>
      </c>
      <c r="E283" s="280" t="s">
        <v>337</v>
      </c>
      <c r="F283" s="281" t="s">
        <v>159</v>
      </c>
      <c r="G283" s="282">
        <v>16630.7</v>
      </c>
    </row>
    <row r="284" spans="1:7" ht="62.4">
      <c r="A284" s="277" t="s">
        <v>353</v>
      </c>
      <c r="B284" s="278">
        <v>910</v>
      </c>
      <c r="C284" s="279">
        <v>14</v>
      </c>
      <c r="D284" s="279">
        <v>3</v>
      </c>
      <c r="E284" s="280" t="s">
        <v>354</v>
      </c>
      <c r="F284" s="281" t="s">
        <v>159</v>
      </c>
      <c r="G284" s="282">
        <v>16630.7</v>
      </c>
    </row>
    <row r="285" spans="1:7" ht="32.25" customHeight="1">
      <c r="A285" s="277" t="s">
        <v>355</v>
      </c>
      <c r="B285" s="278">
        <v>910</v>
      </c>
      <c r="C285" s="279">
        <v>14</v>
      </c>
      <c r="D285" s="279">
        <v>3</v>
      </c>
      <c r="E285" s="280" t="s">
        <v>356</v>
      </c>
      <c r="F285" s="281" t="s">
        <v>159</v>
      </c>
      <c r="G285" s="282">
        <v>16630.7</v>
      </c>
    </row>
    <row r="286" spans="1:7" ht="46.8">
      <c r="A286" s="277" t="s">
        <v>357</v>
      </c>
      <c r="B286" s="278">
        <v>910</v>
      </c>
      <c r="C286" s="279">
        <v>14</v>
      </c>
      <c r="D286" s="279">
        <v>3</v>
      </c>
      <c r="E286" s="280" t="s">
        <v>358</v>
      </c>
      <c r="F286" s="281" t="s">
        <v>159</v>
      </c>
      <c r="G286" s="282">
        <v>16630.7</v>
      </c>
    </row>
    <row r="287" spans="1:7">
      <c r="A287" s="277" t="s">
        <v>359</v>
      </c>
      <c r="B287" s="278">
        <v>910</v>
      </c>
      <c r="C287" s="279">
        <v>14</v>
      </c>
      <c r="D287" s="279">
        <v>3</v>
      </c>
      <c r="E287" s="280" t="s">
        <v>358</v>
      </c>
      <c r="F287" s="281" t="s">
        <v>360</v>
      </c>
      <c r="G287" s="282">
        <v>16630.7</v>
      </c>
    </row>
    <row r="288" spans="1:7" s="276" customFormat="1" ht="31.2">
      <c r="A288" s="270" t="s">
        <v>660</v>
      </c>
      <c r="B288" s="271">
        <v>913</v>
      </c>
      <c r="C288" s="272">
        <v>0</v>
      </c>
      <c r="D288" s="272">
        <v>0</v>
      </c>
      <c r="E288" s="273" t="s">
        <v>159</v>
      </c>
      <c r="F288" s="274" t="s">
        <v>159</v>
      </c>
      <c r="G288" s="275">
        <v>27790</v>
      </c>
    </row>
    <row r="289" spans="1:7">
      <c r="A289" s="277" t="s">
        <v>638</v>
      </c>
      <c r="B289" s="278">
        <v>913</v>
      </c>
      <c r="C289" s="279">
        <v>1</v>
      </c>
      <c r="D289" s="279">
        <v>0</v>
      </c>
      <c r="E289" s="280" t="s">
        <v>159</v>
      </c>
      <c r="F289" s="281" t="s">
        <v>159</v>
      </c>
      <c r="G289" s="282">
        <v>23739</v>
      </c>
    </row>
    <row r="290" spans="1:7">
      <c r="A290" s="277" t="s">
        <v>301</v>
      </c>
      <c r="B290" s="278">
        <v>913</v>
      </c>
      <c r="C290" s="279">
        <v>1</v>
      </c>
      <c r="D290" s="279">
        <v>13</v>
      </c>
      <c r="E290" s="280" t="s">
        <v>159</v>
      </c>
      <c r="F290" s="281" t="s">
        <v>159</v>
      </c>
      <c r="G290" s="282">
        <v>23739</v>
      </c>
    </row>
    <row r="291" spans="1:7" ht="46.8">
      <c r="A291" s="277" t="s">
        <v>367</v>
      </c>
      <c r="B291" s="278">
        <v>913</v>
      </c>
      <c r="C291" s="279">
        <v>1</v>
      </c>
      <c r="D291" s="279">
        <v>13</v>
      </c>
      <c r="E291" s="280" t="s">
        <v>368</v>
      </c>
      <c r="F291" s="281" t="s">
        <v>159</v>
      </c>
      <c r="G291" s="282">
        <v>23739</v>
      </c>
    </row>
    <row r="292" spans="1:7" ht="62.4">
      <c r="A292" s="277" t="s">
        <v>369</v>
      </c>
      <c r="B292" s="278">
        <v>913</v>
      </c>
      <c r="C292" s="279">
        <v>1</v>
      </c>
      <c r="D292" s="279">
        <v>13</v>
      </c>
      <c r="E292" s="280" t="s">
        <v>370</v>
      </c>
      <c r="F292" s="281" t="s">
        <v>159</v>
      </c>
      <c r="G292" s="282">
        <v>823.4</v>
      </c>
    </row>
    <row r="293" spans="1:7" ht="46.8">
      <c r="A293" s="277" t="s">
        <v>371</v>
      </c>
      <c r="B293" s="278">
        <v>913</v>
      </c>
      <c r="C293" s="279">
        <v>1</v>
      </c>
      <c r="D293" s="279">
        <v>13</v>
      </c>
      <c r="E293" s="280" t="s">
        <v>372</v>
      </c>
      <c r="F293" s="281" t="s">
        <v>159</v>
      </c>
      <c r="G293" s="282">
        <v>823.4</v>
      </c>
    </row>
    <row r="294" spans="1:7" ht="31.2">
      <c r="A294" s="277" t="s">
        <v>373</v>
      </c>
      <c r="B294" s="278">
        <v>913</v>
      </c>
      <c r="C294" s="279">
        <v>1</v>
      </c>
      <c r="D294" s="279">
        <v>13</v>
      </c>
      <c r="E294" s="280" t="s">
        <v>374</v>
      </c>
      <c r="F294" s="281" t="s">
        <v>159</v>
      </c>
      <c r="G294" s="282">
        <v>550</v>
      </c>
    </row>
    <row r="295" spans="1:7" ht="31.2">
      <c r="A295" s="277" t="s">
        <v>166</v>
      </c>
      <c r="B295" s="278">
        <v>913</v>
      </c>
      <c r="C295" s="279">
        <v>1</v>
      </c>
      <c r="D295" s="279">
        <v>13</v>
      </c>
      <c r="E295" s="280" t="s">
        <v>374</v>
      </c>
      <c r="F295" s="281" t="s">
        <v>167</v>
      </c>
      <c r="G295" s="282">
        <v>550</v>
      </c>
    </row>
    <row r="296" spans="1:7" ht="31.2">
      <c r="A296" s="277" t="s">
        <v>375</v>
      </c>
      <c r="B296" s="278">
        <v>913</v>
      </c>
      <c r="C296" s="279">
        <v>1</v>
      </c>
      <c r="D296" s="279">
        <v>13</v>
      </c>
      <c r="E296" s="280" t="s">
        <v>376</v>
      </c>
      <c r="F296" s="281" t="s">
        <v>159</v>
      </c>
      <c r="G296" s="282">
        <v>150</v>
      </c>
    </row>
    <row r="297" spans="1:7" ht="31.2">
      <c r="A297" s="277" t="s">
        <v>166</v>
      </c>
      <c r="B297" s="278">
        <v>913</v>
      </c>
      <c r="C297" s="279">
        <v>1</v>
      </c>
      <c r="D297" s="279">
        <v>13</v>
      </c>
      <c r="E297" s="280" t="s">
        <v>376</v>
      </c>
      <c r="F297" s="281" t="s">
        <v>167</v>
      </c>
      <c r="G297" s="282">
        <v>150</v>
      </c>
    </row>
    <row r="298" spans="1:7">
      <c r="A298" s="277" t="s">
        <v>380</v>
      </c>
      <c r="B298" s="278">
        <v>913</v>
      </c>
      <c r="C298" s="279">
        <v>1</v>
      </c>
      <c r="D298" s="279">
        <v>13</v>
      </c>
      <c r="E298" s="280" t="s">
        <v>381</v>
      </c>
      <c r="F298" s="281" t="s">
        <v>159</v>
      </c>
      <c r="G298" s="282">
        <v>123.4</v>
      </c>
    </row>
    <row r="299" spans="1:7" ht="31.2">
      <c r="A299" s="277" t="s">
        <v>166</v>
      </c>
      <c r="B299" s="278">
        <v>913</v>
      </c>
      <c r="C299" s="279">
        <v>1</v>
      </c>
      <c r="D299" s="279">
        <v>13</v>
      </c>
      <c r="E299" s="280" t="s">
        <v>381</v>
      </c>
      <c r="F299" s="281" t="s">
        <v>167</v>
      </c>
      <c r="G299" s="282">
        <v>14.1</v>
      </c>
    </row>
    <row r="300" spans="1:7">
      <c r="A300" s="277" t="s">
        <v>176</v>
      </c>
      <c r="B300" s="278">
        <v>913</v>
      </c>
      <c r="C300" s="279">
        <v>1</v>
      </c>
      <c r="D300" s="279">
        <v>13</v>
      </c>
      <c r="E300" s="280" t="s">
        <v>381</v>
      </c>
      <c r="F300" s="281" t="s">
        <v>177</v>
      </c>
      <c r="G300" s="282">
        <v>109.3</v>
      </c>
    </row>
    <row r="301" spans="1:7" ht="63" customHeight="1">
      <c r="A301" s="277" t="s">
        <v>385</v>
      </c>
      <c r="B301" s="278">
        <v>913</v>
      </c>
      <c r="C301" s="279">
        <v>1</v>
      </c>
      <c r="D301" s="279">
        <v>13</v>
      </c>
      <c r="E301" s="280" t="s">
        <v>386</v>
      </c>
      <c r="F301" s="281" t="s">
        <v>159</v>
      </c>
      <c r="G301" s="282">
        <v>19870</v>
      </c>
    </row>
    <row r="302" spans="1:7" ht="62.4">
      <c r="A302" s="277" t="s">
        <v>387</v>
      </c>
      <c r="B302" s="278">
        <v>913</v>
      </c>
      <c r="C302" s="279">
        <v>1</v>
      </c>
      <c r="D302" s="279">
        <v>13</v>
      </c>
      <c r="E302" s="280" t="s">
        <v>388</v>
      </c>
      <c r="F302" s="281" t="s">
        <v>159</v>
      </c>
      <c r="G302" s="282">
        <v>19870</v>
      </c>
    </row>
    <row r="303" spans="1:7" ht="31.2">
      <c r="A303" s="277" t="s">
        <v>389</v>
      </c>
      <c r="B303" s="278">
        <v>913</v>
      </c>
      <c r="C303" s="279">
        <v>1</v>
      </c>
      <c r="D303" s="279">
        <v>13</v>
      </c>
      <c r="E303" s="280" t="s">
        <v>390</v>
      </c>
      <c r="F303" s="281" t="s">
        <v>159</v>
      </c>
      <c r="G303" s="282">
        <v>18837.8</v>
      </c>
    </row>
    <row r="304" spans="1:7" ht="31.2">
      <c r="A304" s="277" t="s">
        <v>391</v>
      </c>
      <c r="B304" s="278">
        <v>913</v>
      </c>
      <c r="C304" s="279">
        <v>1</v>
      </c>
      <c r="D304" s="279">
        <v>13</v>
      </c>
      <c r="E304" s="280" t="s">
        <v>390</v>
      </c>
      <c r="F304" s="281" t="s">
        <v>392</v>
      </c>
      <c r="G304" s="282">
        <v>18837.8</v>
      </c>
    </row>
    <row r="305" spans="1:7" ht="31.2">
      <c r="A305" s="277" t="s">
        <v>393</v>
      </c>
      <c r="B305" s="278">
        <v>913</v>
      </c>
      <c r="C305" s="279">
        <v>1</v>
      </c>
      <c r="D305" s="279">
        <v>13</v>
      </c>
      <c r="E305" s="280" t="s">
        <v>394</v>
      </c>
      <c r="F305" s="281" t="s">
        <v>159</v>
      </c>
      <c r="G305" s="282">
        <v>1032.2</v>
      </c>
    </row>
    <row r="306" spans="1:7" ht="31.2">
      <c r="A306" s="277" t="s">
        <v>391</v>
      </c>
      <c r="B306" s="278">
        <v>913</v>
      </c>
      <c r="C306" s="279">
        <v>1</v>
      </c>
      <c r="D306" s="279">
        <v>13</v>
      </c>
      <c r="E306" s="280" t="s">
        <v>394</v>
      </c>
      <c r="F306" s="281" t="s">
        <v>392</v>
      </c>
      <c r="G306" s="282">
        <v>1032.2</v>
      </c>
    </row>
    <row r="307" spans="1:7" ht="62.4">
      <c r="A307" s="277" t="s">
        <v>400</v>
      </c>
      <c r="B307" s="278">
        <v>913</v>
      </c>
      <c r="C307" s="279">
        <v>1</v>
      </c>
      <c r="D307" s="279">
        <v>13</v>
      </c>
      <c r="E307" s="280" t="s">
        <v>401</v>
      </c>
      <c r="F307" s="281" t="s">
        <v>159</v>
      </c>
      <c r="G307" s="282">
        <v>3045.6</v>
      </c>
    </row>
    <row r="308" spans="1:7" ht="31.2">
      <c r="A308" s="277" t="s">
        <v>402</v>
      </c>
      <c r="B308" s="278">
        <v>913</v>
      </c>
      <c r="C308" s="279">
        <v>1</v>
      </c>
      <c r="D308" s="279">
        <v>13</v>
      </c>
      <c r="E308" s="280" t="s">
        <v>403</v>
      </c>
      <c r="F308" s="281" t="s">
        <v>159</v>
      </c>
      <c r="G308" s="282">
        <v>3045.6</v>
      </c>
    </row>
    <row r="309" spans="1:7" ht="31.2">
      <c r="A309" s="277" t="s">
        <v>225</v>
      </c>
      <c r="B309" s="278">
        <v>913</v>
      </c>
      <c r="C309" s="279">
        <v>1</v>
      </c>
      <c r="D309" s="279">
        <v>13</v>
      </c>
      <c r="E309" s="280" t="s">
        <v>405</v>
      </c>
      <c r="F309" s="281" t="s">
        <v>159</v>
      </c>
      <c r="G309" s="282">
        <v>3045.6</v>
      </c>
    </row>
    <row r="310" spans="1:7" ht="60.75" customHeight="1">
      <c r="A310" s="277" t="s">
        <v>180</v>
      </c>
      <c r="B310" s="278">
        <v>913</v>
      </c>
      <c r="C310" s="279">
        <v>1</v>
      </c>
      <c r="D310" s="279">
        <v>13</v>
      </c>
      <c r="E310" s="280" t="s">
        <v>405</v>
      </c>
      <c r="F310" s="281" t="s">
        <v>181</v>
      </c>
      <c r="G310" s="282">
        <v>2937.7</v>
      </c>
    </row>
    <row r="311" spans="1:7" ht="31.2">
      <c r="A311" s="277" t="s">
        <v>166</v>
      </c>
      <c r="B311" s="278">
        <v>913</v>
      </c>
      <c r="C311" s="279">
        <v>1</v>
      </c>
      <c r="D311" s="279">
        <v>13</v>
      </c>
      <c r="E311" s="280" t="s">
        <v>405</v>
      </c>
      <c r="F311" s="281" t="s">
        <v>167</v>
      </c>
      <c r="G311" s="282">
        <v>107.9</v>
      </c>
    </row>
    <row r="312" spans="1:7">
      <c r="A312" s="277" t="s">
        <v>641</v>
      </c>
      <c r="B312" s="278">
        <v>913</v>
      </c>
      <c r="C312" s="279">
        <v>4</v>
      </c>
      <c r="D312" s="279">
        <v>0</v>
      </c>
      <c r="E312" s="280" t="s">
        <v>159</v>
      </c>
      <c r="F312" s="281" t="s">
        <v>159</v>
      </c>
      <c r="G312" s="282">
        <v>515</v>
      </c>
    </row>
    <row r="313" spans="1:7">
      <c r="A313" s="277" t="s">
        <v>379</v>
      </c>
      <c r="B313" s="278">
        <v>913</v>
      </c>
      <c r="C313" s="279">
        <v>4</v>
      </c>
      <c r="D313" s="279">
        <v>12</v>
      </c>
      <c r="E313" s="280" t="s">
        <v>159</v>
      </c>
      <c r="F313" s="281" t="s">
        <v>159</v>
      </c>
      <c r="G313" s="282">
        <v>515</v>
      </c>
    </row>
    <row r="314" spans="1:7" ht="46.8">
      <c r="A314" s="277" t="s">
        <v>367</v>
      </c>
      <c r="B314" s="278">
        <v>913</v>
      </c>
      <c r="C314" s="279">
        <v>4</v>
      </c>
      <c r="D314" s="279">
        <v>12</v>
      </c>
      <c r="E314" s="280" t="s">
        <v>368</v>
      </c>
      <c r="F314" s="281" t="s">
        <v>159</v>
      </c>
      <c r="G314" s="282">
        <v>515</v>
      </c>
    </row>
    <row r="315" spans="1:7" ht="62.4">
      <c r="A315" s="277" t="s">
        <v>369</v>
      </c>
      <c r="B315" s="278">
        <v>913</v>
      </c>
      <c r="C315" s="279">
        <v>4</v>
      </c>
      <c r="D315" s="279">
        <v>12</v>
      </c>
      <c r="E315" s="280" t="s">
        <v>370</v>
      </c>
      <c r="F315" s="281" t="s">
        <v>159</v>
      </c>
      <c r="G315" s="282">
        <v>515</v>
      </c>
    </row>
    <row r="316" spans="1:7" ht="46.8">
      <c r="A316" s="277" t="s">
        <v>371</v>
      </c>
      <c r="B316" s="278">
        <v>913</v>
      </c>
      <c r="C316" s="279">
        <v>4</v>
      </c>
      <c r="D316" s="279">
        <v>12</v>
      </c>
      <c r="E316" s="280" t="s">
        <v>372</v>
      </c>
      <c r="F316" s="281" t="s">
        <v>159</v>
      </c>
      <c r="G316" s="282">
        <v>515</v>
      </c>
    </row>
    <row r="317" spans="1:7" ht="46.8">
      <c r="A317" s="277" t="s">
        <v>377</v>
      </c>
      <c r="B317" s="278">
        <v>913</v>
      </c>
      <c r="C317" s="279">
        <v>4</v>
      </c>
      <c r="D317" s="279">
        <v>12</v>
      </c>
      <c r="E317" s="280" t="s">
        <v>378</v>
      </c>
      <c r="F317" s="281" t="s">
        <v>159</v>
      </c>
      <c r="G317" s="282">
        <v>515</v>
      </c>
    </row>
    <row r="318" spans="1:7" ht="31.2">
      <c r="A318" s="277" t="s">
        <v>166</v>
      </c>
      <c r="B318" s="278">
        <v>913</v>
      </c>
      <c r="C318" s="279">
        <v>4</v>
      </c>
      <c r="D318" s="279">
        <v>12</v>
      </c>
      <c r="E318" s="280" t="s">
        <v>378</v>
      </c>
      <c r="F318" s="281" t="s">
        <v>167</v>
      </c>
      <c r="G318" s="282">
        <v>515</v>
      </c>
    </row>
    <row r="319" spans="1:7">
      <c r="A319" s="277" t="s">
        <v>642</v>
      </c>
      <c r="B319" s="278">
        <v>913</v>
      </c>
      <c r="C319" s="279">
        <v>5</v>
      </c>
      <c r="D319" s="279">
        <v>0</v>
      </c>
      <c r="E319" s="280" t="s">
        <v>159</v>
      </c>
      <c r="F319" s="281" t="s">
        <v>159</v>
      </c>
      <c r="G319" s="282">
        <v>21</v>
      </c>
    </row>
    <row r="320" spans="1:7">
      <c r="A320" s="277" t="s">
        <v>384</v>
      </c>
      <c r="B320" s="278">
        <v>913</v>
      </c>
      <c r="C320" s="279">
        <v>5</v>
      </c>
      <c r="D320" s="279">
        <v>1</v>
      </c>
      <c r="E320" s="280" t="s">
        <v>159</v>
      </c>
      <c r="F320" s="281" t="s">
        <v>159</v>
      </c>
      <c r="G320" s="282">
        <v>21</v>
      </c>
    </row>
    <row r="321" spans="1:7" ht="46.8">
      <c r="A321" s="277" t="s">
        <v>367</v>
      </c>
      <c r="B321" s="278">
        <v>913</v>
      </c>
      <c r="C321" s="279">
        <v>5</v>
      </c>
      <c r="D321" s="279">
        <v>1</v>
      </c>
      <c r="E321" s="280" t="s">
        <v>368</v>
      </c>
      <c r="F321" s="281" t="s">
        <v>159</v>
      </c>
      <c r="G321" s="282">
        <v>21</v>
      </c>
    </row>
    <row r="322" spans="1:7" ht="62.4">
      <c r="A322" s="277" t="s">
        <v>369</v>
      </c>
      <c r="B322" s="278">
        <v>913</v>
      </c>
      <c r="C322" s="279">
        <v>5</v>
      </c>
      <c r="D322" s="279">
        <v>1</v>
      </c>
      <c r="E322" s="280" t="s">
        <v>370</v>
      </c>
      <c r="F322" s="281" t="s">
        <v>159</v>
      </c>
      <c r="G322" s="282">
        <v>21</v>
      </c>
    </row>
    <row r="323" spans="1:7" ht="46.8">
      <c r="A323" s="277" t="s">
        <v>371</v>
      </c>
      <c r="B323" s="278">
        <v>913</v>
      </c>
      <c r="C323" s="279">
        <v>5</v>
      </c>
      <c r="D323" s="279">
        <v>1</v>
      </c>
      <c r="E323" s="280" t="s">
        <v>372</v>
      </c>
      <c r="F323" s="281" t="s">
        <v>159</v>
      </c>
      <c r="G323" s="282">
        <v>21</v>
      </c>
    </row>
    <row r="324" spans="1:7" ht="31.2">
      <c r="A324" s="277" t="s">
        <v>382</v>
      </c>
      <c r="B324" s="278">
        <v>913</v>
      </c>
      <c r="C324" s="279">
        <v>5</v>
      </c>
      <c r="D324" s="279">
        <v>1</v>
      </c>
      <c r="E324" s="280" t="s">
        <v>383</v>
      </c>
      <c r="F324" s="281" t="s">
        <v>159</v>
      </c>
      <c r="G324" s="282">
        <v>21</v>
      </c>
    </row>
    <row r="325" spans="1:7" ht="31.2">
      <c r="A325" s="277" t="s">
        <v>166</v>
      </c>
      <c r="B325" s="278">
        <v>913</v>
      </c>
      <c r="C325" s="279">
        <v>5</v>
      </c>
      <c r="D325" s="279">
        <v>1</v>
      </c>
      <c r="E325" s="280" t="s">
        <v>383</v>
      </c>
      <c r="F325" s="281" t="s">
        <v>167</v>
      </c>
      <c r="G325" s="282">
        <v>21</v>
      </c>
    </row>
    <row r="326" spans="1:7">
      <c r="A326" s="277" t="s">
        <v>644</v>
      </c>
      <c r="B326" s="278">
        <v>913</v>
      </c>
      <c r="C326" s="279">
        <v>7</v>
      </c>
      <c r="D326" s="279">
        <v>0</v>
      </c>
      <c r="E326" s="280" t="s">
        <v>159</v>
      </c>
      <c r="F326" s="281" t="s">
        <v>159</v>
      </c>
      <c r="G326" s="282">
        <v>15</v>
      </c>
    </row>
    <row r="327" spans="1:7" ht="31.2">
      <c r="A327" s="277" t="s">
        <v>173</v>
      </c>
      <c r="B327" s="278">
        <v>913</v>
      </c>
      <c r="C327" s="279">
        <v>7</v>
      </c>
      <c r="D327" s="279">
        <v>5</v>
      </c>
      <c r="E327" s="280" t="s">
        <v>159</v>
      </c>
      <c r="F327" s="281" t="s">
        <v>159</v>
      </c>
      <c r="G327" s="282">
        <v>15</v>
      </c>
    </row>
    <row r="328" spans="1:7" ht="46.8">
      <c r="A328" s="277" t="s">
        <v>367</v>
      </c>
      <c r="B328" s="278">
        <v>913</v>
      </c>
      <c r="C328" s="279">
        <v>7</v>
      </c>
      <c r="D328" s="279">
        <v>5</v>
      </c>
      <c r="E328" s="280" t="s">
        <v>368</v>
      </c>
      <c r="F328" s="281" t="s">
        <v>159</v>
      </c>
      <c r="G328" s="282">
        <v>15</v>
      </c>
    </row>
    <row r="329" spans="1:7" ht="47.25" customHeight="1">
      <c r="A329" s="277" t="s">
        <v>400</v>
      </c>
      <c r="B329" s="278">
        <v>913</v>
      </c>
      <c r="C329" s="279">
        <v>7</v>
      </c>
      <c r="D329" s="279">
        <v>5</v>
      </c>
      <c r="E329" s="280" t="s">
        <v>401</v>
      </c>
      <c r="F329" s="281" t="s">
        <v>159</v>
      </c>
      <c r="G329" s="282">
        <v>15</v>
      </c>
    </row>
    <row r="330" spans="1:7" ht="31.2">
      <c r="A330" s="277" t="s">
        <v>402</v>
      </c>
      <c r="B330" s="278">
        <v>913</v>
      </c>
      <c r="C330" s="279">
        <v>7</v>
      </c>
      <c r="D330" s="279">
        <v>5</v>
      </c>
      <c r="E330" s="280" t="s">
        <v>403</v>
      </c>
      <c r="F330" s="281" t="s">
        <v>159</v>
      </c>
      <c r="G330" s="282">
        <v>15</v>
      </c>
    </row>
    <row r="331" spans="1:7" ht="31.2">
      <c r="A331" s="277" t="s">
        <v>171</v>
      </c>
      <c r="B331" s="278">
        <v>913</v>
      </c>
      <c r="C331" s="279">
        <v>7</v>
      </c>
      <c r="D331" s="279">
        <v>5</v>
      </c>
      <c r="E331" s="280" t="s">
        <v>404</v>
      </c>
      <c r="F331" s="281" t="s">
        <v>159</v>
      </c>
      <c r="G331" s="282">
        <v>15</v>
      </c>
    </row>
    <row r="332" spans="1:7" ht="31.2">
      <c r="A332" s="277" t="s">
        <v>166</v>
      </c>
      <c r="B332" s="278">
        <v>913</v>
      </c>
      <c r="C332" s="279">
        <v>7</v>
      </c>
      <c r="D332" s="279">
        <v>5</v>
      </c>
      <c r="E332" s="280" t="s">
        <v>404</v>
      </c>
      <c r="F332" s="281" t="s">
        <v>167</v>
      </c>
      <c r="G332" s="282">
        <v>15</v>
      </c>
    </row>
    <row r="333" spans="1:7">
      <c r="A333" s="277" t="s">
        <v>649</v>
      </c>
      <c r="B333" s="278">
        <v>913</v>
      </c>
      <c r="C333" s="279">
        <v>12</v>
      </c>
      <c r="D333" s="279">
        <v>0</v>
      </c>
      <c r="E333" s="280" t="s">
        <v>159</v>
      </c>
      <c r="F333" s="281" t="s">
        <v>159</v>
      </c>
      <c r="G333" s="282">
        <v>3500</v>
      </c>
    </row>
    <row r="334" spans="1:7">
      <c r="A334" s="277" t="s">
        <v>399</v>
      </c>
      <c r="B334" s="278">
        <v>913</v>
      </c>
      <c r="C334" s="279">
        <v>12</v>
      </c>
      <c r="D334" s="279">
        <v>2</v>
      </c>
      <c r="E334" s="280" t="s">
        <v>159</v>
      </c>
      <c r="F334" s="281" t="s">
        <v>159</v>
      </c>
      <c r="G334" s="282">
        <v>3500</v>
      </c>
    </row>
    <row r="335" spans="1:7" ht="46.8">
      <c r="A335" s="277" t="s">
        <v>367</v>
      </c>
      <c r="B335" s="278">
        <v>913</v>
      </c>
      <c r="C335" s="279">
        <v>12</v>
      </c>
      <c r="D335" s="279">
        <v>2</v>
      </c>
      <c r="E335" s="280" t="s">
        <v>368</v>
      </c>
      <c r="F335" s="281" t="s">
        <v>159</v>
      </c>
      <c r="G335" s="282">
        <v>3500</v>
      </c>
    </row>
    <row r="336" spans="1:7" ht="63" customHeight="1">
      <c r="A336" s="277" t="s">
        <v>385</v>
      </c>
      <c r="B336" s="278">
        <v>913</v>
      </c>
      <c r="C336" s="279">
        <v>12</v>
      </c>
      <c r="D336" s="279">
        <v>2</v>
      </c>
      <c r="E336" s="280" t="s">
        <v>386</v>
      </c>
      <c r="F336" s="281" t="s">
        <v>159</v>
      </c>
      <c r="G336" s="282">
        <v>3500</v>
      </c>
    </row>
    <row r="337" spans="1:7" ht="62.4">
      <c r="A337" s="277" t="s">
        <v>395</v>
      </c>
      <c r="B337" s="278">
        <v>913</v>
      </c>
      <c r="C337" s="279">
        <v>12</v>
      </c>
      <c r="D337" s="279">
        <v>2</v>
      </c>
      <c r="E337" s="280" t="s">
        <v>396</v>
      </c>
      <c r="F337" s="281" t="s">
        <v>159</v>
      </c>
      <c r="G337" s="282">
        <v>3500</v>
      </c>
    </row>
    <row r="338" spans="1:7" ht="31.2">
      <c r="A338" s="277" t="s">
        <v>397</v>
      </c>
      <c r="B338" s="278">
        <v>913</v>
      </c>
      <c r="C338" s="279">
        <v>12</v>
      </c>
      <c r="D338" s="279">
        <v>2</v>
      </c>
      <c r="E338" s="280" t="s">
        <v>398</v>
      </c>
      <c r="F338" s="281" t="s">
        <v>159</v>
      </c>
      <c r="G338" s="282">
        <v>3500</v>
      </c>
    </row>
    <row r="339" spans="1:7">
      <c r="A339" s="277" t="s">
        <v>176</v>
      </c>
      <c r="B339" s="278">
        <v>913</v>
      </c>
      <c r="C339" s="279">
        <v>12</v>
      </c>
      <c r="D339" s="279">
        <v>2</v>
      </c>
      <c r="E339" s="280" t="s">
        <v>398</v>
      </c>
      <c r="F339" s="281" t="s">
        <v>177</v>
      </c>
      <c r="G339" s="282">
        <v>3500</v>
      </c>
    </row>
    <row r="340" spans="1:7" s="276" customFormat="1">
      <c r="A340" s="270" t="s">
        <v>661</v>
      </c>
      <c r="B340" s="271">
        <v>916</v>
      </c>
      <c r="C340" s="272">
        <v>0</v>
      </c>
      <c r="D340" s="272">
        <v>0</v>
      </c>
      <c r="E340" s="273" t="s">
        <v>159</v>
      </c>
      <c r="F340" s="274" t="s">
        <v>159</v>
      </c>
      <c r="G340" s="275">
        <v>1212.7</v>
      </c>
    </row>
    <row r="341" spans="1:7">
      <c r="A341" s="277" t="s">
        <v>638</v>
      </c>
      <c r="B341" s="278">
        <v>916</v>
      </c>
      <c r="C341" s="279">
        <v>1</v>
      </c>
      <c r="D341" s="279">
        <v>0</v>
      </c>
      <c r="E341" s="280" t="s">
        <v>159</v>
      </c>
      <c r="F341" s="281" t="s">
        <v>159</v>
      </c>
      <c r="G341" s="282">
        <v>1212.7</v>
      </c>
    </row>
    <row r="342" spans="1:7" ht="46.8">
      <c r="A342" s="277" t="s">
        <v>599</v>
      </c>
      <c r="B342" s="278">
        <v>916</v>
      </c>
      <c r="C342" s="279">
        <v>1</v>
      </c>
      <c r="D342" s="279">
        <v>3</v>
      </c>
      <c r="E342" s="280" t="s">
        <v>159</v>
      </c>
      <c r="F342" s="281" t="s">
        <v>159</v>
      </c>
      <c r="G342" s="282">
        <v>1212.7</v>
      </c>
    </row>
    <row r="343" spans="1:7">
      <c r="A343" s="277" t="s">
        <v>592</v>
      </c>
      <c r="B343" s="278">
        <v>916</v>
      </c>
      <c r="C343" s="279">
        <v>1</v>
      </c>
      <c r="D343" s="279">
        <v>3</v>
      </c>
      <c r="E343" s="280" t="s">
        <v>593</v>
      </c>
      <c r="F343" s="281" t="s">
        <v>159</v>
      </c>
      <c r="G343" s="282">
        <v>1212.7</v>
      </c>
    </row>
    <row r="344" spans="1:7" ht="31.2">
      <c r="A344" s="277" t="s">
        <v>594</v>
      </c>
      <c r="B344" s="278">
        <v>916</v>
      </c>
      <c r="C344" s="279">
        <v>1</v>
      </c>
      <c r="D344" s="279">
        <v>3</v>
      </c>
      <c r="E344" s="280" t="s">
        <v>595</v>
      </c>
      <c r="F344" s="281" t="s">
        <v>159</v>
      </c>
      <c r="G344" s="282">
        <v>1212.7</v>
      </c>
    </row>
    <row r="345" spans="1:7" ht="31.2">
      <c r="A345" s="277" t="s">
        <v>596</v>
      </c>
      <c r="B345" s="278">
        <v>916</v>
      </c>
      <c r="C345" s="279">
        <v>1</v>
      </c>
      <c r="D345" s="279">
        <v>3</v>
      </c>
      <c r="E345" s="280" t="s">
        <v>597</v>
      </c>
      <c r="F345" s="281" t="s">
        <v>159</v>
      </c>
      <c r="G345" s="282">
        <v>883</v>
      </c>
    </row>
    <row r="346" spans="1:7" ht="19.5" customHeight="1">
      <c r="A346" s="277" t="s">
        <v>284</v>
      </c>
      <c r="B346" s="278">
        <v>916</v>
      </c>
      <c r="C346" s="279">
        <v>1</v>
      </c>
      <c r="D346" s="279">
        <v>3</v>
      </c>
      <c r="E346" s="280" t="s">
        <v>598</v>
      </c>
      <c r="F346" s="281" t="s">
        <v>159</v>
      </c>
      <c r="G346" s="282">
        <v>883</v>
      </c>
    </row>
    <row r="347" spans="1:7" ht="60.75" customHeight="1">
      <c r="A347" s="277" t="s">
        <v>180</v>
      </c>
      <c r="B347" s="278">
        <v>916</v>
      </c>
      <c r="C347" s="279">
        <v>1</v>
      </c>
      <c r="D347" s="279">
        <v>3</v>
      </c>
      <c r="E347" s="280" t="s">
        <v>598</v>
      </c>
      <c r="F347" s="281" t="s">
        <v>181</v>
      </c>
      <c r="G347" s="282">
        <v>883</v>
      </c>
    </row>
    <row r="348" spans="1:7" ht="31.2">
      <c r="A348" s="277" t="s">
        <v>600</v>
      </c>
      <c r="B348" s="278">
        <v>916</v>
      </c>
      <c r="C348" s="279">
        <v>1</v>
      </c>
      <c r="D348" s="279">
        <v>3</v>
      </c>
      <c r="E348" s="280" t="s">
        <v>601</v>
      </c>
      <c r="F348" s="281" t="s">
        <v>159</v>
      </c>
      <c r="G348" s="282">
        <v>329.7</v>
      </c>
    </row>
    <row r="349" spans="1:7" ht="19.5" customHeight="1">
      <c r="A349" s="277" t="s">
        <v>284</v>
      </c>
      <c r="B349" s="278">
        <v>916</v>
      </c>
      <c r="C349" s="279">
        <v>1</v>
      </c>
      <c r="D349" s="279">
        <v>3</v>
      </c>
      <c r="E349" s="280" t="s">
        <v>602</v>
      </c>
      <c r="F349" s="281" t="s">
        <v>159</v>
      </c>
      <c r="G349" s="282">
        <v>329.7</v>
      </c>
    </row>
    <row r="350" spans="1:7" ht="60.75" customHeight="1">
      <c r="A350" s="277" t="s">
        <v>180</v>
      </c>
      <c r="B350" s="278">
        <v>916</v>
      </c>
      <c r="C350" s="279">
        <v>1</v>
      </c>
      <c r="D350" s="279">
        <v>3</v>
      </c>
      <c r="E350" s="280" t="s">
        <v>602</v>
      </c>
      <c r="F350" s="281" t="s">
        <v>181</v>
      </c>
      <c r="G350" s="282">
        <v>322</v>
      </c>
    </row>
    <row r="351" spans="1:7" ht="31.2">
      <c r="A351" s="277" t="s">
        <v>166</v>
      </c>
      <c r="B351" s="278">
        <v>916</v>
      </c>
      <c r="C351" s="279">
        <v>1</v>
      </c>
      <c r="D351" s="279">
        <v>3</v>
      </c>
      <c r="E351" s="280" t="s">
        <v>602</v>
      </c>
      <c r="F351" s="281" t="s">
        <v>167</v>
      </c>
      <c r="G351" s="282">
        <v>7.7</v>
      </c>
    </row>
    <row r="352" spans="1:7" s="276" customFormat="1">
      <c r="A352" s="270" t="s">
        <v>662</v>
      </c>
      <c r="B352" s="271">
        <v>917</v>
      </c>
      <c r="C352" s="272">
        <v>0</v>
      </c>
      <c r="D352" s="272">
        <v>0</v>
      </c>
      <c r="E352" s="273" t="s">
        <v>159</v>
      </c>
      <c r="F352" s="274" t="s">
        <v>159</v>
      </c>
      <c r="G352" s="275">
        <v>45762.9</v>
      </c>
    </row>
    <row r="353" spans="1:7">
      <c r="A353" s="277" t="s">
        <v>638</v>
      </c>
      <c r="B353" s="278">
        <v>917</v>
      </c>
      <c r="C353" s="279">
        <v>1</v>
      </c>
      <c r="D353" s="279">
        <v>0</v>
      </c>
      <c r="E353" s="280" t="s">
        <v>159</v>
      </c>
      <c r="F353" s="281" t="s">
        <v>159</v>
      </c>
      <c r="G353" s="282">
        <v>37971.4</v>
      </c>
    </row>
    <row r="354" spans="1:7" ht="32.25" customHeight="1">
      <c r="A354" s="277" t="s">
        <v>439</v>
      </c>
      <c r="B354" s="278">
        <v>917</v>
      </c>
      <c r="C354" s="279">
        <v>1</v>
      </c>
      <c r="D354" s="279">
        <v>2</v>
      </c>
      <c r="E354" s="280" t="s">
        <v>159</v>
      </c>
      <c r="F354" s="281" t="s">
        <v>159</v>
      </c>
      <c r="G354" s="282">
        <v>1737</v>
      </c>
    </row>
    <row r="355" spans="1:7" ht="46.8">
      <c r="A355" s="277" t="s">
        <v>406</v>
      </c>
      <c r="B355" s="278">
        <v>917</v>
      </c>
      <c r="C355" s="279">
        <v>1</v>
      </c>
      <c r="D355" s="279">
        <v>2</v>
      </c>
      <c r="E355" s="280" t="s">
        <v>407</v>
      </c>
      <c r="F355" s="281" t="s">
        <v>159</v>
      </c>
      <c r="G355" s="282">
        <v>1737</v>
      </c>
    </row>
    <row r="356" spans="1:7" ht="31.2">
      <c r="A356" s="277" t="s">
        <v>408</v>
      </c>
      <c r="B356" s="278">
        <v>917</v>
      </c>
      <c r="C356" s="279">
        <v>1</v>
      </c>
      <c r="D356" s="279">
        <v>2</v>
      </c>
      <c r="E356" s="280" t="s">
        <v>409</v>
      </c>
      <c r="F356" s="281" t="s">
        <v>159</v>
      </c>
      <c r="G356" s="282">
        <v>1737</v>
      </c>
    </row>
    <row r="357" spans="1:7" ht="31.2">
      <c r="A357" s="277" t="s">
        <v>436</v>
      </c>
      <c r="B357" s="278">
        <v>917</v>
      </c>
      <c r="C357" s="279">
        <v>1</v>
      </c>
      <c r="D357" s="279">
        <v>2</v>
      </c>
      <c r="E357" s="280" t="s">
        <v>437</v>
      </c>
      <c r="F357" s="281" t="s">
        <v>159</v>
      </c>
      <c r="G357" s="282">
        <v>1737</v>
      </c>
    </row>
    <row r="358" spans="1:7" ht="31.2">
      <c r="A358" s="277" t="s">
        <v>225</v>
      </c>
      <c r="B358" s="278">
        <v>917</v>
      </c>
      <c r="C358" s="279">
        <v>1</v>
      </c>
      <c r="D358" s="279">
        <v>2</v>
      </c>
      <c r="E358" s="280" t="s">
        <v>438</v>
      </c>
      <c r="F358" s="281" t="s">
        <v>159</v>
      </c>
      <c r="G358" s="282">
        <v>1737</v>
      </c>
    </row>
    <row r="359" spans="1:7" ht="60.75" customHeight="1">
      <c r="A359" s="277" t="s">
        <v>180</v>
      </c>
      <c r="B359" s="278">
        <v>917</v>
      </c>
      <c r="C359" s="279">
        <v>1</v>
      </c>
      <c r="D359" s="279">
        <v>2</v>
      </c>
      <c r="E359" s="280" t="s">
        <v>438</v>
      </c>
      <c r="F359" s="281" t="s">
        <v>181</v>
      </c>
      <c r="G359" s="282">
        <v>1737</v>
      </c>
    </row>
    <row r="360" spans="1:7" ht="62.4">
      <c r="A360" s="277" t="s">
        <v>322</v>
      </c>
      <c r="B360" s="278">
        <v>917</v>
      </c>
      <c r="C360" s="279">
        <v>1</v>
      </c>
      <c r="D360" s="279">
        <v>4</v>
      </c>
      <c r="E360" s="280" t="s">
        <v>159</v>
      </c>
      <c r="F360" s="281" t="s">
        <v>159</v>
      </c>
      <c r="G360" s="282">
        <v>30966.5</v>
      </c>
    </row>
    <row r="361" spans="1:7" ht="47.25" customHeight="1">
      <c r="A361" s="277" t="s">
        <v>287</v>
      </c>
      <c r="B361" s="278">
        <v>917</v>
      </c>
      <c r="C361" s="279">
        <v>1</v>
      </c>
      <c r="D361" s="279">
        <v>4</v>
      </c>
      <c r="E361" s="280" t="s">
        <v>288</v>
      </c>
      <c r="F361" s="281" t="s">
        <v>159</v>
      </c>
      <c r="G361" s="282">
        <v>2.4</v>
      </c>
    </row>
    <row r="362" spans="1:7" ht="62.4">
      <c r="A362" s="277" t="s">
        <v>314</v>
      </c>
      <c r="B362" s="278">
        <v>917</v>
      </c>
      <c r="C362" s="279">
        <v>1</v>
      </c>
      <c r="D362" s="279">
        <v>4</v>
      </c>
      <c r="E362" s="280" t="s">
        <v>315</v>
      </c>
      <c r="F362" s="281" t="s">
        <v>159</v>
      </c>
      <c r="G362" s="282">
        <v>2.4</v>
      </c>
    </row>
    <row r="363" spans="1:7" ht="62.4">
      <c r="A363" s="277" t="s">
        <v>319</v>
      </c>
      <c r="B363" s="278">
        <v>917</v>
      </c>
      <c r="C363" s="279">
        <v>1</v>
      </c>
      <c r="D363" s="279">
        <v>4</v>
      </c>
      <c r="E363" s="280" t="s">
        <v>320</v>
      </c>
      <c r="F363" s="281" t="s">
        <v>159</v>
      </c>
      <c r="G363" s="282">
        <v>2.4</v>
      </c>
    </row>
    <row r="364" spans="1:7" ht="62.4">
      <c r="A364" s="277" t="s">
        <v>231</v>
      </c>
      <c r="B364" s="278">
        <v>917</v>
      </c>
      <c r="C364" s="279">
        <v>1</v>
      </c>
      <c r="D364" s="279">
        <v>4</v>
      </c>
      <c r="E364" s="280" t="s">
        <v>321</v>
      </c>
      <c r="F364" s="281" t="s">
        <v>159</v>
      </c>
      <c r="G364" s="282">
        <v>2.4</v>
      </c>
    </row>
    <row r="365" spans="1:7" ht="31.2">
      <c r="A365" s="277" t="s">
        <v>166</v>
      </c>
      <c r="B365" s="278">
        <v>917</v>
      </c>
      <c r="C365" s="279">
        <v>1</v>
      </c>
      <c r="D365" s="279">
        <v>4</v>
      </c>
      <c r="E365" s="280" t="s">
        <v>321</v>
      </c>
      <c r="F365" s="281" t="s">
        <v>167</v>
      </c>
      <c r="G365" s="282">
        <v>2.4</v>
      </c>
    </row>
    <row r="366" spans="1:7" ht="46.8">
      <c r="A366" s="277" t="s">
        <v>406</v>
      </c>
      <c r="B366" s="278">
        <v>917</v>
      </c>
      <c r="C366" s="279">
        <v>1</v>
      </c>
      <c r="D366" s="279">
        <v>4</v>
      </c>
      <c r="E366" s="280" t="s">
        <v>407</v>
      </c>
      <c r="F366" s="281" t="s">
        <v>159</v>
      </c>
      <c r="G366" s="282">
        <v>30964.1</v>
      </c>
    </row>
    <row r="367" spans="1:7" ht="31.2">
      <c r="A367" s="277" t="s">
        <v>408</v>
      </c>
      <c r="B367" s="278">
        <v>917</v>
      </c>
      <c r="C367" s="279">
        <v>1</v>
      </c>
      <c r="D367" s="279">
        <v>4</v>
      </c>
      <c r="E367" s="280" t="s">
        <v>409</v>
      </c>
      <c r="F367" s="281" t="s">
        <v>159</v>
      </c>
      <c r="G367" s="282">
        <v>30964.1</v>
      </c>
    </row>
    <row r="368" spans="1:7" ht="31.2">
      <c r="A368" s="277" t="s">
        <v>433</v>
      </c>
      <c r="B368" s="278">
        <v>917</v>
      </c>
      <c r="C368" s="279">
        <v>1</v>
      </c>
      <c r="D368" s="279">
        <v>4</v>
      </c>
      <c r="E368" s="280" t="s">
        <v>434</v>
      </c>
      <c r="F368" s="281" t="s">
        <v>159</v>
      </c>
      <c r="G368" s="282">
        <v>27110.6</v>
      </c>
    </row>
    <row r="369" spans="1:7" ht="31.2">
      <c r="A369" s="277" t="s">
        <v>225</v>
      </c>
      <c r="B369" s="278">
        <v>917</v>
      </c>
      <c r="C369" s="279">
        <v>1</v>
      </c>
      <c r="D369" s="279">
        <v>4</v>
      </c>
      <c r="E369" s="280" t="s">
        <v>435</v>
      </c>
      <c r="F369" s="281" t="s">
        <v>159</v>
      </c>
      <c r="G369" s="282">
        <v>27110.6</v>
      </c>
    </row>
    <row r="370" spans="1:7" ht="60.75" customHeight="1">
      <c r="A370" s="277" t="s">
        <v>180</v>
      </c>
      <c r="B370" s="278">
        <v>917</v>
      </c>
      <c r="C370" s="279">
        <v>1</v>
      </c>
      <c r="D370" s="279">
        <v>4</v>
      </c>
      <c r="E370" s="280" t="s">
        <v>435</v>
      </c>
      <c r="F370" s="281" t="s">
        <v>181</v>
      </c>
      <c r="G370" s="282">
        <v>24870.2</v>
      </c>
    </row>
    <row r="371" spans="1:7" ht="31.2">
      <c r="A371" s="277" t="s">
        <v>166</v>
      </c>
      <c r="B371" s="278">
        <v>917</v>
      </c>
      <c r="C371" s="279">
        <v>1</v>
      </c>
      <c r="D371" s="279">
        <v>4</v>
      </c>
      <c r="E371" s="280" t="s">
        <v>435</v>
      </c>
      <c r="F371" s="281" t="s">
        <v>167</v>
      </c>
      <c r="G371" s="282">
        <v>2232.6</v>
      </c>
    </row>
    <row r="372" spans="1:7">
      <c r="A372" s="277" t="s">
        <v>176</v>
      </c>
      <c r="B372" s="278">
        <v>917</v>
      </c>
      <c r="C372" s="279">
        <v>1</v>
      </c>
      <c r="D372" s="279">
        <v>4</v>
      </c>
      <c r="E372" s="280" t="s">
        <v>435</v>
      </c>
      <c r="F372" s="281" t="s">
        <v>177</v>
      </c>
      <c r="G372" s="282">
        <v>7.8</v>
      </c>
    </row>
    <row r="373" spans="1:7" ht="31.2">
      <c r="A373" s="277" t="s">
        <v>440</v>
      </c>
      <c r="B373" s="278">
        <v>917</v>
      </c>
      <c r="C373" s="279">
        <v>1</v>
      </c>
      <c r="D373" s="279">
        <v>4</v>
      </c>
      <c r="E373" s="280" t="s">
        <v>441</v>
      </c>
      <c r="F373" s="281" t="s">
        <v>159</v>
      </c>
      <c r="G373" s="282">
        <v>3853.5</v>
      </c>
    </row>
    <row r="374" spans="1:7" ht="62.25" customHeight="1">
      <c r="A374" s="277" t="s">
        <v>445</v>
      </c>
      <c r="B374" s="278">
        <v>917</v>
      </c>
      <c r="C374" s="279">
        <v>1</v>
      </c>
      <c r="D374" s="279">
        <v>4</v>
      </c>
      <c r="E374" s="280" t="s">
        <v>446</v>
      </c>
      <c r="F374" s="281" t="s">
        <v>159</v>
      </c>
      <c r="G374" s="282">
        <v>1268.5</v>
      </c>
    </row>
    <row r="375" spans="1:7" ht="60.75" customHeight="1">
      <c r="A375" s="277" t="s">
        <v>180</v>
      </c>
      <c r="B375" s="278">
        <v>917</v>
      </c>
      <c r="C375" s="279">
        <v>1</v>
      </c>
      <c r="D375" s="279">
        <v>4</v>
      </c>
      <c r="E375" s="280" t="s">
        <v>446</v>
      </c>
      <c r="F375" s="281" t="s">
        <v>181</v>
      </c>
      <c r="G375" s="282">
        <v>1162.7</v>
      </c>
    </row>
    <row r="376" spans="1:7" ht="31.2">
      <c r="A376" s="277" t="s">
        <v>166</v>
      </c>
      <c r="B376" s="278">
        <v>917</v>
      </c>
      <c r="C376" s="279">
        <v>1</v>
      </c>
      <c r="D376" s="279">
        <v>4</v>
      </c>
      <c r="E376" s="280" t="s">
        <v>446</v>
      </c>
      <c r="F376" s="281" t="s">
        <v>167</v>
      </c>
      <c r="G376" s="282">
        <v>105.8</v>
      </c>
    </row>
    <row r="377" spans="1:7" ht="62.4">
      <c r="A377" s="277" t="s">
        <v>447</v>
      </c>
      <c r="B377" s="278">
        <v>917</v>
      </c>
      <c r="C377" s="279">
        <v>1</v>
      </c>
      <c r="D377" s="279">
        <v>4</v>
      </c>
      <c r="E377" s="280" t="s">
        <v>448</v>
      </c>
      <c r="F377" s="281" t="s">
        <v>159</v>
      </c>
      <c r="G377" s="282">
        <v>1289.0999999999999</v>
      </c>
    </row>
    <row r="378" spans="1:7" ht="60.75" customHeight="1">
      <c r="A378" s="277" t="s">
        <v>180</v>
      </c>
      <c r="B378" s="278">
        <v>917</v>
      </c>
      <c r="C378" s="279">
        <v>1</v>
      </c>
      <c r="D378" s="279">
        <v>4</v>
      </c>
      <c r="E378" s="280" t="s">
        <v>448</v>
      </c>
      <c r="F378" s="281" t="s">
        <v>181</v>
      </c>
      <c r="G378" s="282">
        <v>1077.7</v>
      </c>
    </row>
    <row r="379" spans="1:7" ht="31.2">
      <c r="A379" s="277" t="s">
        <v>166</v>
      </c>
      <c r="B379" s="278">
        <v>917</v>
      </c>
      <c r="C379" s="279">
        <v>1</v>
      </c>
      <c r="D379" s="279">
        <v>4</v>
      </c>
      <c r="E379" s="280" t="s">
        <v>448</v>
      </c>
      <c r="F379" s="281" t="s">
        <v>167</v>
      </c>
      <c r="G379" s="282">
        <v>211.4</v>
      </c>
    </row>
    <row r="380" spans="1:7" ht="31.2">
      <c r="A380" s="277" t="s">
        <v>449</v>
      </c>
      <c r="B380" s="278">
        <v>917</v>
      </c>
      <c r="C380" s="279">
        <v>1</v>
      </c>
      <c r="D380" s="279">
        <v>4</v>
      </c>
      <c r="E380" s="280" t="s">
        <v>450</v>
      </c>
      <c r="F380" s="281" t="s">
        <v>159</v>
      </c>
      <c r="G380" s="282">
        <v>629.6</v>
      </c>
    </row>
    <row r="381" spans="1:7" ht="60.75" customHeight="1">
      <c r="A381" s="277" t="s">
        <v>180</v>
      </c>
      <c r="B381" s="278">
        <v>917</v>
      </c>
      <c r="C381" s="279">
        <v>1</v>
      </c>
      <c r="D381" s="279">
        <v>4</v>
      </c>
      <c r="E381" s="280" t="s">
        <v>450</v>
      </c>
      <c r="F381" s="281" t="s">
        <v>181</v>
      </c>
      <c r="G381" s="282">
        <v>576.6</v>
      </c>
    </row>
    <row r="382" spans="1:7" ht="31.2">
      <c r="A382" s="277" t="s">
        <v>166</v>
      </c>
      <c r="B382" s="278">
        <v>917</v>
      </c>
      <c r="C382" s="279">
        <v>1</v>
      </c>
      <c r="D382" s="279">
        <v>4</v>
      </c>
      <c r="E382" s="280" t="s">
        <v>450</v>
      </c>
      <c r="F382" s="281" t="s">
        <v>167</v>
      </c>
      <c r="G382" s="282">
        <v>53</v>
      </c>
    </row>
    <row r="383" spans="1:7" ht="47.25" customHeight="1">
      <c r="A383" s="277" t="s">
        <v>451</v>
      </c>
      <c r="B383" s="278">
        <v>917</v>
      </c>
      <c r="C383" s="279">
        <v>1</v>
      </c>
      <c r="D383" s="279">
        <v>4</v>
      </c>
      <c r="E383" s="280" t="s">
        <v>452</v>
      </c>
      <c r="F383" s="281" t="s">
        <v>159</v>
      </c>
      <c r="G383" s="282">
        <v>629.6</v>
      </c>
    </row>
    <row r="384" spans="1:7" ht="60.75" customHeight="1">
      <c r="A384" s="277" t="s">
        <v>180</v>
      </c>
      <c r="B384" s="278">
        <v>917</v>
      </c>
      <c r="C384" s="279">
        <v>1</v>
      </c>
      <c r="D384" s="279">
        <v>4</v>
      </c>
      <c r="E384" s="280" t="s">
        <v>452</v>
      </c>
      <c r="F384" s="281" t="s">
        <v>181</v>
      </c>
      <c r="G384" s="282">
        <v>576.6</v>
      </c>
    </row>
    <row r="385" spans="1:7" ht="31.2">
      <c r="A385" s="277" t="s">
        <v>166</v>
      </c>
      <c r="B385" s="278">
        <v>917</v>
      </c>
      <c r="C385" s="279">
        <v>1</v>
      </c>
      <c r="D385" s="279">
        <v>4</v>
      </c>
      <c r="E385" s="280" t="s">
        <v>452</v>
      </c>
      <c r="F385" s="281" t="s">
        <v>167</v>
      </c>
      <c r="G385" s="282">
        <v>53</v>
      </c>
    </row>
    <row r="386" spans="1:7" ht="94.5" customHeight="1">
      <c r="A386" s="277" t="s">
        <v>453</v>
      </c>
      <c r="B386" s="278">
        <v>917</v>
      </c>
      <c r="C386" s="279">
        <v>1</v>
      </c>
      <c r="D386" s="279">
        <v>4</v>
      </c>
      <c r="E386" s="280" t="s">
        <v>454</v>
      </c>
      <c r="F386" s="281" t="s">
        <v>159</v>
      </c>
      <c r="G386" s="282">
        <v>0.7</v>
      </c>
    </row>
    <row r="387" spans="1:7" ht="31.2">
      <c r="A387" s="277" t="s">
        <v>166</v>
      </c>
      <c r="B387" s="278">
        <v>917</v>
      </c>
      <c r="C387" s="279">
        <v>1</v>
      </c>
      <c r="D387" s="279">
        <v>4</v>
      </c>
      <c r="E387" s="280" t="s">
        <v>454</v>
      </c>
      <c r="F387" s="281" t="s">
        <v>167</v>
      </c>
      <c r="G387" s="282">
        <v>0.7</v>
      </c>
    </row>
    <row r="388" spans="1:7" ht="31.2">
      <c r="A388" s="277" t="s">
        <v>455</v>
      </c>
      <c r="B388" s="278">
        <v>917</v>
      </c>
      <c r="C388" s="279">
        <v>1</v>
      </c>
      <c r="D388" s="279">
        <v>4</v>
      </c>
      <c r="E388" s="280" t="s">
        <v>456</v>
      </c>
      <c r="F388" s="281" t="s">
        <v>159</v>
      </c>
      <c r="G388" s="282">
        <v>36</v>
      </c>
    </row>
    <row r="389" spans="1:7" ht="60.75" customHeight="1">
      <c r="A389" s="277" t="s">
        <v>180</v>
      </c>
      <c r="B389" s="278">
        <v>917</v>
      </c>
      <c r="C389" s="279">
        <v>1</v>
      </c>
      <c r="D389" s="279">
        <v>4</v>
      </c>
      <c r="E389" s="280" t="s">
        <v>456</v>
      </c>
      <c r="F389" s="281" t="s">
        <v>181</v>
      </c>
      <c r="G389" s="282">
        <v>33.5</v>
      </c>
    </row>
    <row r="390" spans="1:7" ht="31.2">
      <c r="A390" s="277" t="s">
        <v>166</v>
      </c>
      <c r="B390" s="278">
        <v>917</v>
      </c>
      <c r="C390" s="279">
        <v>1</v>
      </c>
      <c r="D390" s="279">
        <v>4</v>
      </c>
      <c r="E390" s="280" t="s">
        <v>456</v>
      </c>
      <c r="F390" s="281" t="s">
        <v>167</v>
      </c>
      <c r="G390" s="282">
        <v>2.5</v>
      </c>
    </row>
    <row r="391" spans="1:7">
      <c r="A391" s="277" t="s">
        <v>444</v>
      </c>
      <c r="B391" s="278">
        <v>917</v>
      </c>
      <c r="C391" s="279">
        <v>1</v>
      </c>
      <c r="D391" s="279">
        <v>5</v>
      </c>
      <c r="E391" s="280" t="s">
        <v>159</v>
      </c>
      <c r="F391" s="281" t="s">
        <v>159</v>
      </c>
      <c r="G391" s="282">
        <v>6.6</v>
      </c>
    </row>
    <row r="392" spans="1:7" ht="46.8">
      <c r="A392" s="277" t="s">
        <v>406</v>
      </c>
      <c r="B392" s="278">
        <v>917</v>
      </c>
      <c r="C392" s="279">
        <v>1</v>
      </c>
      <c r="D392" s="279">
        <v>5</v>
      </c>
      <c r="E392" s="280" t="s">
        <v>407</v>
      </c>
      <c r="F392" s="281" t="s">
        <v>159</v>
      </c>
      <c r="G392" s="282">
        <v>6.6</v>
      </c>
    </row>
    <row r="393" spans="1:7" ht="31.2">
      <c r="A393" s="277" t="s">
        <v>408</v>
      </c>
      <c r="B393" s="278">
        <v>917</v>
      </c>
      <c r="C393" s="279">
        <v>1</v>
      </c>
      <c r="D393" s="279">
        <v>5</v>
      </c>
      <c r="E393" s="280" t="s">
        <v>409</v>
      </c>
      <c r="F393" s="281" t="s">
        <v>159</v>
      </c>
      <c r="G393" s="282">
        <v>6.6</v>
      </c>
    </row>
    <row r="394" spans="1:7" ht="31.2">
      <c r="A394" s="277" t="s">
        <v>440</v>
      </c>
      <c r="B394" s="278">
        <v>917</v>
      </c>
      <c r="C394" s="279">
        <v>1</v>
      </c>
      <c r="D394" s="279">
        <v>5</v>
      </c>
      <c r="E394" s="280" t="s">
        <v>441</v>
      </c>
      <c r="F394" s="281" t="s">
        <v>159</v>
      </c>
      <c r="G394" s="282">
        <v>6.6</v>
      </c>
    </row>
    <row r="395" spans="1:7" ht="46.5" customHeight="1">
      <c r="A395" s="277" t="s">
        <v>442</v>
      </c>
      <c r="B395" s="278">
        <v>917</v>
      </c>
      <c r="C395" s="279">
        <v>1</v>
      </c>
      <c r="D395" s="279">
        <v>5</v>
      </c>
      <c r="E395" s="280" t="s">
        <v>443</v>
      </c>
      <c r="F395" s="281" t="s">
        <v>159</v>
      </c>
      <c r="G395" s="282">
        <v>6.6</v>
      </c>
    </row>
    <row r="396" spans="1:7" ht="31.2">
      <c r="A396" s="277" t="s">
        <v>166</v>
      </c>
      <c r="B396" s="278">
        <v>917</v>
      </c>
      <c r="C396" s="279">
        <v>1</v>
      </c>
      <c r="D396" s="279">
        <v>5</v>
      </c>
      <c r="E396" s="280" t="s">
        <v>443</v>
      </c>
      <c r="F396" s="281" t="s">
        <v>167</v>
      </c>
      <c r="G396" s="282">
        <v>6.6</v>
      </c>
    </row>
    <row r="397" spans="1:7">
      <c r="A397" s="277" t="s">
        <v>615</v>
      </c>
      <c r="B397" s="278">
        <v>917</v>
      </c>
      <c r="C397" s="279">
        <v>1</v>
      </c>
      <c r="D397" s="279">
        <v>7</v>
      </c>
      <c r="E397" s="280" t="s">
        <v>159</v>
      </c>
      <c r="F397" s="281" t="s">
        <v>159</v>
      </c>
      <c r="G397" s="282">
        <v>3200</v>
      </c>
    </row>
    <row r="398" spans="1:7">
      <c r="A398" s="277" t="s">
        <v>592</v>
      </c>
      <c r="B398" s="278">
        <v>917</v>
      </c>
      <c r="C398" s="279">
        <v>1</v>
      </c>
      <c r="D398" s="279">
        <v>7</v>
      </c>
      <c r="E398" s="280" t="s">
        <v>593</v>
      </c>
      <c r="F398" s="281" t="s">
        <v>159</v>
      </c>
      <c r="G398" s="282">
        <v>3200</v>
      </c>
    </row>
    <row r="399" spans="1:7">
      <c r="A399" s="277" t="s">
        <v>611</v>
      </c>
      <c r="B399" s="278">
        <v>917</v>
      </c>
      <c r="C399" s="279">
        <v>1</v>
      </c>
      <c r="D399" s="279">
        <v>7</v>
      </c>
      <c r="E399" s="280" t="s">
        <v>612</v>
      </c>
      <c r="F399" s="281" t="s">
        <v>159</v>
      </c>
      <c r="G399" s="282">
        <v>3200</v>
      </c>
    </row>
    <row r="400" spans="1:7" ht="31.2">
      <c r="A400" s="277" t="s">
        <v>613</v>
      </c>
      <c r="B400" s="278">
        <v>917</v>
      </c>
      <c r="C400" s="279">
        <v>1</v>
      </c>
      <c r="D400" s="279">
        <v>7</v>
      </c>
      <c r="E400" s="280" t="s">
        <v>614</v>
      </c>
      <c r="F400" s="281" t="s">
        <v>159</v>
      </c>
      <c r="G400" s="282">
        <v>3200</v>
      </c>
    </row>
    <row r="401" spans="1:7">
      <c r="A401" s="277" t="s">
        <v>176</v>
      </c>
      <c r="B401" s="278">
        <v>917</v>
      </c>
      <c r="C401" s="279">
        <v>1</v>
      </c>
      <c r="D401" s="279">
        <v>7</v>
      </c>
      <c r="E401" s="280" t="s">
        <v>614</v>
      </c>
      <c r="F401" s="281" t="s">
        <v>177</v>
      </c>
      <c r="G401" s="282">
        <v>3200</v>
      </c>
    </row>
    <row r="402" spans="1:7">
      <c r="A402" s="277" t="s">
        <v>620</v>
      </c>
      <c r="B402" s="278">
        <v>917</v>
      </c>
      <c r="C402" s="279">
        <v>1</v>
      </c>
      <c r="D402" s="279">
        <v>11</v>
      </c>
      <c r="E402" s="280" t="s">
        <v>159</v>
      </c>
      <c r="F402" s="281" t="s">
        <v>159</v>
      </c>
      <c r="G402" s="282">
        <v>300</v>
      </c>
    </row>
    <row r="403" spans="1:7">
      <c r="A403" s="277" t="s">
        <v>592</v>
      </c>
      <c r="B403" s="278">
        <v>917</v>
      </c>
      <c r="C403" s="279">
        <v>1</v>
      </c>
      <c r="D403" s="279">
        <v>11</v>
      </c>
      <c r="E403" s="280" t="s">
        <v>593</v>
      </c>
      <c r="F403" s="281" t="s">
        <v>159</v>
      </c>
      <c r="G403" s="282">
        <v>300</v>
      </c>
    </row>
    <row r="404" spans="1:7">
      <c r="A404" s="277" t="s">
        <v>616</v>
      </c>
      <c r="B404" s="278">
        <v>917</v>
      </c>
      <c r="C404" s="279">
        <v>1</v>
      </c>
      <c r="D404" s="279">
        <v>11</v>
      </c>
      <c r="E404" s="280" t="s">
        <v>617</v>
      </c>
      <c r="F404" s="281" t="s">
        <v>159</v>
      </c>
      <c r="G404" s="282">
        <v>300</v>
      </c>
    </row>
    <row r="405" spans="1:7" ht="31.2">
      <c r="A405" s="277" t="s">
        <v>618</v>
      </c>
      <c r="B405" s="278">
        <v>917</v>
      </c>
      <c r="C405" s="279">
        <v>1</v>
      </c>
      <c r="D405" s="279">
        <v>11</v>
      </c>
      <c r="E405" s="280" t="s">
        <v>619</v>
      </c>
      <c r="F405" s="281" t="s">
        <v>159</v>
      </c>
      <c r="G405" s="282">
        <v>300</v>
      </c>
    </row>
    <row r="406" spans="1:7">
      <c r="A406" s="277" t="s">
        <v>176</v>
      </c>
      <c r="B406" s="278">
        <v>917</v>
      </c>
      <c r="C406" s="279">
        <v>1</v>
      </c>
      <c r="D406" s="279">
        <v>11</v>
      </c>
      <c r="E406" s="280" t="s">
        <v>619</v>
      </c>
      <c r="F406" s="281" t="s">
        <v>177</v>
      </c>
      <c r="G406" s="282">
        <v>300</v>
      </c>
    </row>
    <row r="407" spans="1:7">
      <c r="A407" s="277" t="s">
        <v>301</v>
      </c>
      <c r="B407" s="278">
        <v>917</v>
      </c>
      <c r="C407" s="279">
        <v>1</v>
      </c>
      <c r="D407" s="279">
        <v>13</v>
      </c>
      <c r="E407" s="280" t="s">
        <v>159</v>
      </c>
      <c r="F407" s="281" t="s">
        <v>159</v>
      </c>
      <c r="G407" s="282">
        <v>1761.3</v>
      </c>
    </row>
    <row r="408" spans="1:7" ht="46.5" customHeight="1">
      <c r="A408" s="277" t="s">
        <v>287</v>
      </c>
      <c r="B408" s="278">
        <v>917</v>
      </c>
      <c r="C408" s="279">
        <v>1</v>
      </c>
      <c r="D408" s="279">
        <v>13</v>
      </c>
      <c r="E408" s="280" t="s">
        <v>288</v>
      </c>
      <c r="F408" s="281" t="s">
        <v>159</v>
      </c>
      <c r="G408" s="282">
        <v>114.6</v>
      </c>
    </row>
    <row r="409" spans="1:7" ht="46.8">
      <c r="A409" s="277" t="s">
        <v>289</v>
      </c>
      <c r="B409" s="278">
        <v>917</v>
      </c>
      <c r="C409" s="279">
        <v>1</v>
      </c>
      <c r="D409" s="279">
        <v>13</v>
      </c>
      <c r="E409" s="280" t="s">
        <v>290</v>
      </c>
      <c r="F409" s="281" t="s">
        <v>159</v>
      </c>
      <c r="G409" s="282">
        <v>114.6</v>
      </c>
    </row>
    <row r="410" spans="1:7" ht="62.4">
      <c r="A410" s="277" t="s">
        <v>297</v>
      </c>
      <c r="B410" s="278">
        <v>917</v>
      </c>
      <c r="C410" s="279">
        <v>1</v>
      </c>
      <c r="D410" s="279">
        <v>13</v>
      </c>
      <c r="E410" s="280" t="s">
        <v>298</v>
      </c>
      <c r="F410" s="281" t="s">
        <v>159</v>
      </c>
      <c r="G410" s="282">
        <v>114.6</v>
      </c>
    </row>
    <row r="411" spans="1:7" ht="31.2">
      <c r="A411" s="277" t="s">
        <v>299</v>
      </c>
      <c r="B411" s="278">
        <v>917</v>
      </c>
      <c r="C411" s="279">
        <v>1</v>
      </c>
      <c r="D411" s="279">
        <v>13</v>
      </c>
      <c r="E411" s="280" t="s">
        <v>300</v>
      </c>
      <c r="F411" s="281" t="s">
        <v>159</v>
      </c>
      <c r="G411" s="282">
        <v>114.6</v>
      </c>
    </row>
    <row r="412" spans="1:7" ht="31.2">
      <c r="A412" s="277" t="s">
        <v>166</v>
      </c>
      <c r="B412" s="278">
        <v>917</v>
      </c>
      <c r="C412" s="279">
        <v>1</v>
      </c>
      <c r="D412" s="279">
        <v>13</v>
      </c>
      <c r="E412" s="280" t="s">
        <v>300</v>
      </c>
      <c r="F412" s="281" t="s">
        <v>167</v>
      </c>
      <c r="G412" s="282">
        <v>4.2</v>
      </c>
    </row>
    <row r="413" spans="1:7">
      <c r="A413" s="277" t="s">
        <v>176</v>
      </c>
      <c r="B413" s="278">
        <v>917</v>
      </c>
      <c r="C413" s="279">
        <v>1</v>
      </c>
      <c r="D413" s="279">
        <v>13</v>
      </c>
      <c r="E413" s="280" t="s">
        <v>300</v>
      </c>
      <c r="F413" s="281" t="s">
        <v>177</v>
      </c>
      <c r="G413" s="282">
        <v>110.4</v>
      </c>
    </row>
    <row r="414" spans="1:7" ht="46.8">
      <c r="A414" s="277" t="s">
        <v>406</v>
      </c>
      <c r="B414" s="278">
        <v>917</v>
      </c>
      <c r="C414" s="279">
        <v>1</v>
      </c>
      <c r="D414" s="279">
        <v>13</v>
      </c>
      <c r="E414" s="280" t="s">
        <v>407</v>
      </c>
      <c r="F414" s="281" t="s">
        <v>159</v>
      </c>
      <c r="G414" s="282">
        <v>1543.2</v>
      </c>
    </row>
    <row r="415" spans="1:7" ht="31.2">
      <c r="A415" s="277" t="s">
        <v>408</v>
      </c>
      <c r="B415" s="278">
        <v>917</v>
      </c>
      <c r="C415" s="279">
        <v>1</v>
      </c>
      <c r="D415" s="279">
        <v>13</v>
      </c>
      <c r="E415" s="280" t="s">
        <v>409</v>
      </c>
      <c r="F415" s="281" t="s">
        <v>159</v>
      </c>
      <c r="G415" s="282">
        <v>1533.2</v>
      </c>
    </row>
    <row r="416" spans="1:7" ht="46.8">
      <c r="A416" s="277" t="s">
        <v>423</v>
      </c>
      <c r="B416" s="278">
        <v>917</v>
      </c>
      <c r="C416" s="279">
        <v>1</v>
      </c>
      <c r="D416" s="279">
        <v>13</v>
      </c>
      <c r="E416" s="280" t="s">
        <v>424</v>
      </c>
      <c r="F416" s="281" t="s">
        <v>159</v>
      </c>
      <c r="G416" s="282">
        <v>1347.8</v>
      </c>
    </row>
    <row r="417" spans="1:7" ht="78">
      <c r="A417" s="277" t="s">
        <v>425</v>
      </c>
      <c r="B417" s="278">
        <v>917</v>
      </c>
      <c r="C417" s="279">
        <v>1</v>
      </c>
      <c r="D417" s="279">
        <v>13</v>
      </c>
      <c r="E417" s="280" t="s">
        <v>426</v>
      </c>
      <c r="F417" s="281" t="s">
        <v>159</v>
      </c>
      <c r="G417" s="282">
        <v>1344.8</v>
      </c>
    </row>
    <row r="418" spans="1:7">
      <c r="A418" s="277" t="s">
        <v>237</v>
      </c>
      <c r="B418" s="278">
        <v>917</v>
      </c>
      <c r="C418" s="279">
        <v>1</v>
      </c>
      <c r="D418" s="279">
        <v>13</v>
      </c>
      <c r="E418" s="280" t="s">
        <v>426</v>
      </c>
      <c r="F418" s="281" t="s">
        <v>238</v>
      </c>
      <c r="G418" s="282">
        <v>1344.8</v>
      </c>
    </row>
    <row r="419" spans="1:7" ht="31.2">
      <c r="A419" s="277" t="s">
        <v>427</v>
      </c>
      <c r="B419" s="278">
        <v>917</v>
      </c>
      <c r="C419" s="279">
        <v>1</v>
      </c>
      <c r="D419" s="279">
        <v>13</v>
      </c>
      <c r="E419" s="280" t="s">
        <v>428</v>
      </c>
      <c r="F419" s="281" t="s">
        <v>159</v>
      </c>
      <c r="G419" s="282">
        <v>3</v>
      </c>
    </row>
    <row r="420" spans="1:7">
      <c r="A420" s="277" t="s">
        <v>237</v>
      </c>
      <c r="B420" s="278">
        <v>917</v>
      </c>
      <c r="C420" s="279">
        <v>1</v>
      </c>
      <c r="D420" s="279">
        <v>13</v>
      </c>
      <c r="E420" s="280" t="s">
        <v>428</v>
      </c>
      <c r="F420" s="281" t="s">
        <v>238</v>
      </c>
      <c r="G420" s="282">
        <v>3</v>
      </c>
    </row>
    <row r="421" spans="1:7">
      <c r="A421" s="277" t="s">
        <v>429</v>
      </c>
      <c r="B421" s="278">
        <v>917</v>
      </c>
      <c r="C421" s="279">
        <v>1</v>
      </c>
      <c r="D421" s="279">
        <v>13</v>
      </c>
      <c r="E421" s="280" t="s">
        <v>430</v>
      </c>
      <c r="F421" s="281" t="s">
        <v>159</v>
      </c>
      <c r="G421" s="282">
        <v>185.4</v>
      </c>
    </row>
    <row r="422" spans="1:7" ht="46.8">
      <c r="A422" s="277" t="s">
        <v>431</v>
      </c>
      <c r="B422" s="278">
        <v>917</v>
      </c>
      <c r="C422" s="279">
        <v>1</v>
      </c>
      <c r="D422" s="279">
        <v>13</v>
      </c>
      <c r="E422" s="280" t="s">
        <v>432</v>
      </c>
      <c r="F422" s="281" t="s">
        <v>159</v>
      </c>
      <c r="G422" s="282">
        <v>185.4</v>
      </c>
    </row>
    <row r="423" spans="1:7">
      <c r="A423" s="277" t="s">
        <v>176</v>
      </c>
      <c r="B423" s="278">
        <v>917</v>
      </c>
      <c r="C423" s="279">
        <v>1</v>
      </c>
      <c r="D423" s="279">
        <v>13</v>
      </c>
      <c r="E423" s="280" t="s">
        <v>432</v>
      </c>
      <c r="F423" s="281" t="s">
        <v>177</v>
      </c>
      <c r="G423" s="282">
        <v>185.4</v>
      </c>
    </row>
    <row r="424" spans="1:7" ht="31.2">
      <c r="A424" s="277" t="s">
        <v>457</v>
      </c>
      <c r="B424" s="278">
        <v>917</v>
      </c>
      <c r="C424" s="279">
        <v>1</v>
      </c>
      <c r="D424" s="279">
        <v>13</v>
      </c>
      <c r="E424" s="280" t="s">
        <v>458</v>
      </c>
      <c r="F424" s="281" t="s">
        <v>159</v>
      </c>
      <c r="G424" s="282">
        <v>10</v>
      </c>
    </row>
    <row r="425" spans="1:7" ht="46.8">
      <c r="A425" s="277" t="s">
        <v>459</v>
      </c>
      <c r="B425" s="278">
        <v>917</v>
      </c>
      <c r="C425" s="279">
        <v>1</v>
      </c>
      <c r="D425" s="279">
        <v>13</v>
      </c>
      <c r="E425" s="280" t="s">
        <v>460</v>
      </c>
      <c r="F425" s="281" t="s">
        <v>159</v>
      </c>
      <c r="G425" s="282">
        <v>10</v>
      </c>
    </row>
    <row r="426" spans="1:7">
      <c r="A426" s="277" t="s">
        <v>461</v>
      </c>
      <c r="B426" s="278">
        <v>917</v>
      </c>
      <c r="C426" s="279">
        <v>1</v>
      </c>
      <c r="D426" s="279">
        <v>13</v>
      </c>
      <c r="E426" s="280" t="s">
        <v>462</v>
      </c>
      <c r="F426" s="281" t="s">
        <v>159</v>
      </c>
      <c r="G426" s="282">
        <v>10</v>
      </c>
    </row>
    <row r="427" spans="1:7">
      <c r="A427" s="277" t="s">
        <v>176</v>
      </c>
      <c r="B427" s="278">
        <v>917</v>
      </c>
      <c r="C427" s="279">
        <v>1</v>
      </c>
      <c r="D427" s="279">
        <v>13</v>
      </c>
      <c r="E427" s="280" t="s">
        <v>462</v>
      </c>
      <c r="F427" s="281" t="s">
        <v>177</v>
      </c>
      <c r="G427" s="282">
        <v>10</v>
      </c>
    </row>
    <row r="428" spans="1:7" ht="46.8">
      <c r="A428" s="277" t="s">
        <v>463</v>
      </c>
      <c r="B428" s="278">
        <v>917</v>
      </c>
      <c r="C428" s="279">
        <v>1</v>
      </c>
      <c r="D428" s="279">
        <v>13</v>
      </c>
      <c r="E428" s="280" t="s">
        <v>464</v>
      </c>
      <c r="F428" s="281" t="s">
        <v>159</v>
      </c>
      <c r="G428" s="282">
        <v>103.5</v>
      </c>
    </row>
    <row r="429" spans="1:7" ht="46.8">
      <c r="A429" s="277" t="s">
        <v>477</v>
      </c>
      <c r="B429" s="278">
        <v>917</v>
      </c>
      <c r="C429" s="279">
        <v>1</v>
      </c>
      <c r="D429" s="279">
        <v>13</v>
      </c>
      <c r="E429" s="280" t="s">
        <v>478</v>
      </c>
      <c r="F429" s="281" t="s">
        <v>159</v>
      </c>
      <c r="G429" s="282">
        <v>33.5</v>
      </c>
    </row>
    <row r="430" spans="1:7" ht="62.4">
      <c r="A430" s="277" t="s">
        <v>479</v>
      </c>
      <c r="B430" s="278">
        <v>917</v>
      </c>
      <c r="C430" s="279">
        <v>1</v>
      </c>
      <c r="D430" s="279">
        <v>13</v>
      </c>
      <c r="E430" s="280" t="s">
        <v>480</v>
      </c>
      <c r="F430" s="281" t="s">
        <v>159</v>
      </c>
      <c r="G430" s="282">
        <v>33.5</v>
      </c>
    </row>
    <row r="431" spans="1:7" ht="31.2">
      <c r="A431" s="277" t="s">
        <v>481</v>
      </c>
      <c r="B431" s="278">
        <v>917</v>
      </c>
      <c r="C431" s="279">
        <v>1</v>
      </c>
      <c r="D431" s="279">
        <v>13</v>
      </c>
      <c r="E431" s="280" t="s">
        <v>482</v>
      </c>
      <c r="F431" s="281" t="s">
        <v>159</v>
      </c>
      <c r="G431" s="282">
        <v>30.5</v>
      </c>
    </row>
    <row r="432" spans="1:7" ht="31.2">
      <c r="A432" s="277" t="s">
        <v>166</v>
      </c>
      <c r="B432" s="278">
        <v>917</v>
      </c>
      <c r="C432" s="279">
        <v>1</v>
      </c>
      <c r="D432" s="279">
        <v>13</v>
      </c>
      <c r="E432" s="280" t="s">
        <v>482</v>
      </c>
      <c r="F432" s="281" t="s">
        <v>167</v>
      </c>
      <c r="G432" s="282">
        <v>30.5</v>
      </c>
    </row>
    <row r="433" spans="1:7">
      <c r="A433" s="277" t="s">
        <v>483</v>
      </c>
      <c r="B433" s="278">
        <v>917</v>
      </c>
      <c r="C433" s="279">
        <v>1</v>
      </c>
      <c r="D433" s="279">
        <v>13</v>
      </c>
      <c r="E433" s="280" t="s">
        <v>484</v>
      </c>
      <c r="F433" s="281" t="s">
        <v>159</v>
      </c>
      <c r="G433" s="282">
        <v>3</v>
      </c>
    </row>
    <row r="434" spans="1:7" ht="31.2">
      <c r="A434" s="277" t="s">
        <v>166</v>
      </c>
      <c r="B434" s="278">
        <v>917</v>
      </c>
      <c r="C434" s="279">
        <v>1</v>
      </c>
      <c r="D434" s="279">
        <v>13</v>
      </c>
      <c r="E434" s="280" t="s">
        <v>484</v>
      </c>
      <c r="F434" s="281" t="s">
        <v>167</v>
      </c>
      <c r="G434" s="282">
        <v>3</v>
      </c>
    </row>
    <row r="435" spans="1:7" ht="31.2">
      <c r="A435" s="277" t="s">
        <v>485</v>
      </c>
      <c r="B435" s="278">
        <v>917</v>
      </c>
      <c r="C435" s="279">
        <v>1</v>
      </c>
      <c r="D435" s="279">
        <v>13</v>
      </c>
      <c r="E435" s="280" t="s">
        <v>486</v>
      </c>
      <c r="F435" s="281" t="s">
        <v>159</v>
      </c>
      <c r="G435" s="282">
        <v>70</v>
      </c>
    </row>
    <row r="436" spans="1:7" ht="46.8">
      <c r="A436" s="277" t="s">
        <v>487</v>
      </c>
      <c r="B436" s="278">
        <v>917</v>
      </c>
      <c r="C436" s="279">
        <v>1</v>
      </c>
      <c r="D436" s="279">
        <v>13</v>
      </c>
      <c r="E436" s="280" t="s">
        <v>488</v>
      </c>
      <c r="F436" s="281" t="s">
        <v>159</v>
      </c>
      <c r="G436" s="282">
        <v>70</v>
      </c>
    </row>
    <row r="437" spans="1:7" ht="46.8">
      <c r="A437" s="277" t="s">
        <v>489</v>
      </c>
      <c r="B437" s="278">
        <v>917</v>
      </c>
      <c r="C437" s="279">
        <v>1</v>
      </c>
      <c r="D437" s="279">
        <v>13</v>
      </c>
      <c r="E437" s="280" t="s">
        <v>490</v>
      </c>
      <c r="F437" s="281" t="s">
        <v>159</v>
      </c>
      <c r="G437" s="282">
        <v>25</v>
      </c>
    </row>
    <row r="438" spans="1:7" ht="31.2">
      <c r="A438" s="277" t="s">
        <v>166</v>
      </c>
      <c r="B438" s="278">
        <v>917</v>
      </c>
      <c r="C438" s="279">
        <v>1</v>
      </c>
      <c r="D438" s="279">
        <v>13</v>
      </c>
      <c r="E438" s="280" t="s">
        <v>490</v>
      </c>
      <c r="F438" s="281" t="s">
        <v>167</v>
      </c>
      <c r="G438" s="282">
        <v>25</v>
      </c>
    </row>
    <row r="439" spans="1:7" ht="46.8">
      <c r="A439" s="277" t="s">
        <v>491</v>
      </c>
      <c r="B439" s="278">
        <v>917</v>
      </c>
      <c r="C439" s="279">
        <v>1</v>
      </c>
      <c r="D439" s="279">
        <v>13</v>
      </c>
      <c r="E439" s="280" t="s">
        <v>492</v>
      </c>
      <c r="F439" s="281" t="s">
        <v>159</v>
      </c>
      <c r="G439" s="282">
        <v>15</v>
      </c>
    </row>
    <row r="440" spans="1:7" ht="31.2">
      <c r="A440" s="277" t="s">
        <v>166</v>
      </c>
      <c r="B440" s="278">
        <v>917</v>
      </c>
      <c r="C440" s="279">
        <v>1</v>
      </c>
      <c r="D440" s="279">
        <v>13</v>
      </c>
      <c r="E440" s="280" t="s">
        <v>492</v>
      </c>
      <c r="F440" s="281" t="s">
        <v>167</v>
      </c>
      <c r="G440" s="282">
        <v>15</v>
      </c>
    </row>
    <row r="441" spans="1:7" ht="78">
      <c r="A441" s="277" t="s">
        <v>493</v>
      </c>
      <c r="B441" s="278">
        <v>917</v>
      </c>
      <c r="C441" s="279">
        <v>1</v>
      </c>
      <c r="D441" s="279">
        <v>13</v>
      </c>
      <c r="E441" s="280" t="s">
        <v>494</v>
      </c>
      <c r="F441" s="281" t="s">
        <v>159</v>
      </c>
      <c r="G441" s="282">
        <v>5</v>
      </c>
    </row>
    <row r="442" spans="1:7" ht="31.2">
      <c r="A442" s="277" t="s">
        <v>166</v>
      </c>
      <c r="B442" s="278">
        <v>917</v>
      </c>
      <c r="C442" s="279">
        <v>1</v>
      </c>
      <c r="D442" s="279">
        <v>13</v>
      </c>
      <c r="E442" s="280" t="s">
        <v>494</v>
      </c>
      <c r="F442" s="281" t="s">
        <v>167</v>
      </c>
      <c r="G442" s="282">
        <v>5</v>
      </c>
    </row>
    <row r="443" spans="1:7" ht="46.8">
      <c r="A443" s="277" t="s">
        <v>495</v>
      </c>
      <c r="B443" s="278">
        <v>917</v>
      </c>
      <c r="C443" s="279">
        <v>1</v>
      </c>
      <c r="D443" s="279">
        <v>13</v>
      </c>
      <c r="E443" s="280" t="s">
        <v>496</v>
      </c>
      <c r="F443" s="281" t="s">
        <v>159</v>
      </c>
      <c r="G443" s="282">
        <v>10</v>
      </c>
    </row>
    <row r="444" spans="1:7" ht="31.2">
      <c r="A444" s="277" t="s">
        <v>166</v>
      </c>
      <c r="B444" s="278">
        <v>917</v>
      </c>
      <c r="C444" s="279">
        <v>1</v>
      </c>
      <c r="D444" s="279">
        <v>13</v>
      </c>
      <c r="E444" s="280" t="s">
        <v>496</v>
      </c>
      <c r="F444" s="281" t="s">
        <v>167</v>
      </c>
      <c r="G444" s="282">
        <v>10</v>
      </c>
    </row>
    <row r="445" spans="1:7" ht="62.4">
      <c r="A445" s="277" t="s">
        <v>497</v>
      </c>
      <c r="B445" s="278">
        <v>917</v>
      </c>
      <c r="C445" s="279">
        <v>1</v>
      </c>
      <c r="D445" s="279">
        <v>13</v>
      </c>
      <c r="E445" s="280" t="s">
        <v>498</v>
      </c>
      <c r="F445" s="281" t="s">
        <v>159</v>
      </c>
      <c r="G445" s="282">
        <v>15</v>
      </c>
    </row>
    <row r="446" spans="1:7" ht="31.2">
      <c r="A446" s="277" t="s">
        <v>166</v>
      </c>
      <c r="B446" s="278">
        <v>917</v>
      </c>
      <c r="C446" s="279">
        <v>1</v>
      </c>
      <c r="D446" s="279">
        <v>13</v>
      </c>
      <c r="E446" s="280" t="s">
        <v>498</v>
      </c>
      <c r="F446" s="281" t="s">
        <v>167</v>
      </c>
      <c r="G446" s="282">
        <v>15</v>
      </c>
    </row>
    <row r="447" spans="1:7">
      <c r="A447" s="277" t="s">
        <v>639</v>
      </c>
      <c r="B447" s="278">
        <v>917</v>
      </c>
      <c r="C447" s="279">
        <v>2</v>
      </c>
      <c r="D447" s="279">
        <v>0</v>
      </c>
      <c r="E447" s="280" t="s">
        <v>159</v>
      </c>
      <c r="F447" s="281" t="s">
        <v>159</v>
      </c>
      <c r="G447" s="282">
        <v>36</v>
      </c>
    </row>
    <row r="448" spans="1:7">
      <c r="A448" s="277" t="s">
        <v>625</v>
      </c>
      <c r="B448" s="278">
        <v>917</v>
      </c>
      <c r="C448" s="279">
        <v>2</v>
      </c>
      <c r="D448" s="279">
        <v>4</v>
      </c>
      <c r="E448" s="280" t="s">
        <v>159</v>
      </c>
      <c r="F448" s="281" t="s">
        <v>159</v>
      </c>
      <c r="G448" s="282">
        <v>36</v>
      </c>
    </row>
    <row r="449" spans="1:7">
      <c r="A449" s="277" t="s">
        <v>592</v>
      </c>
      <c r="B449" s="278">
        <v>917</v>
      </c>
      <c r="C449" s="279">
        <v>2</v>
      </c>
      <c r="D449" s="279">
        <v>4</v>
      </c>
      <c r="E449" s="280" t="s">
        <v>593</v>
      </c>
      <c r="F449" s="281" t="s">
        <v>159</v>
      </c>
      <c r="G449" s="282">
        <v>36</v>
      </c>
    </row>
    <row r="450" spans="1:7" ht="31.2">
      <c r="A450" s="277" t="s">
        <v>621</v>
      </c>
      <c r="B450" s="278">
        <v>917</v>
      </c>
      <c r="C450" s="279">
        <v>2</v>
      </c>
      <c r="D450" s="279">
        <v>4</v>
      </c>
      <c r="E450" s="280" t="s">
        <v>622</v>
      </c>
      <c r="F450" s="281" t="s">
        <v>159</v>
      </c>
      <c r="G450" s="282">
        <v>36</v>
      </c>
    </row>
    <row r="451" spans="1:7" ht="62.4">
      <c r="A451" s="277" t="s">
        <v>623</v>
      </c>
      <c r="B451" s="278">
        <v>917</v>
      </c>
      <c r="C451" s="279">
        <v>2</v>
      </c>
      <c r="D451" s="279">
        <v>4</v>
      </c>
      <c r="E451" s="280" t="s">
        <v>624</v>
      </c>
      <c r="F451" s="281" t="s">
        <v>159</v>
      </c>
      <c r="G451" s="282">
        <v>36</v>
      </c>
    </row>
    <row r="452" spans="1:7" ht="31.2">
      <c r="A452" s="277" t="s">
        <v>166</v>
      </c>
      <c r="B452" s="278">
        <v>917</v>
      </c>
      <c r="C452" s="279">
        <v>2</v>
      </c>
      <c r="D452" s="279">
        <v>4</v>
      </c>
      <c r="E452" s="280" t="s">
        <v>624</v>
      </c>
      <c r="F452" s="281" t="s">
        <v>167</v>
      </c>
      <c r="G452" s="282">
        <v>36</v>
      </c>
    </row>
    <row r="453" spans="1:7">
      <c r="A453" s="277" t="s">
        <v>641</v>
      </c>
      <c r="B453" s="278">
        <v>917</v>
      </c>
      <c r="C453" s="279">
        <v>4</v>
      </c>
      <c r="D453" s="279">
        <v>0</v>
      </c>
      <c r="E453" s="280" t="s">
        <v>159</v>
      </c>
      <c r="F453" s="281" t="s">
        <v>159</v>
      </c>
      <c r="G453" s="282">
        <v>705</v>
      </c>
    </row>
    <row r="454" spans="1:7">
      <c r="A454" s="277" t="s">
        <v>313</v>
      </c>
      <c r="B454" s="278">
        <v>917</v>
      </c>
      <c r="C454" s="279">
        <v>4</v>
      </c>
      <c r="D454" s="279">
        <v>5</v>
      </c>
      <c r="E454" s="280" t="s">
        <v>159</v>
      </c>
      <c r="F454" s="281" t="s">
        <v>159</v>
      </c>
      <c r="G454" s="282">
        <v>705</v>
      </c>
    </row>
    <row r="455" spans="1:7" ht="46.5" customHeight="1">
      <c r="A455" s="277" t="s">
        <v>287</v>
      </c>
      <c r="B455" s="278">
        <v>917</v>
      </c>
      <c r="C455" s="279">
        <v>4</v>
      </c>
      <c r="D455" s="279">
        <v>5</v>
      </c>
      <c r="E455" s="280" t="s">
        <v>288</v>
      </c>
      <c r="F455" s="281" t="s">
        <v>159</v>
      </c>
      <c r="G455" s="282">
        <v>705</v>
      </c>
    </row>
    <row r="456" spans="1:7" ht="46.8">
      <c r="A456" s="277" t="s">
        <v>302</v>
      </c>
      <c r="B456" s="278">
        <v>917</v>
      </c>
      <c r="C456" s="279">
        <v>4</v>
      </c>
      <c r="D456" s="279">
        <v>5</v>
      </c>
      <c r="E456" s="280" t="s">
        <v>303</v>
      </c>
      <c r="F456" s="281" t="s">
        <v>159</v>
      </c>
      <c r="G456" s="282">
        <v>705</v>
      </c>
    </row>
    <row r="457" spans="1:7" ht="31.2">
      <c r="A457" s="277" t="s">
        <v>309</v>
      </c>
      <c r="B457" s="278">
        <v>917</v>
      </c>
      <c r="C457" s="279">
        <v>4</v>
      </c>
      <c r="D457" s="279">
        <v>5</v>
      </c>
      <c r="E457" s="280" t="s">
        <v>310</v>
      </c>
      <c r="F457" s="281" t="s">
        <v>159</v>
      </c>
      <c r="G457" s="282">
        <v>705</v>
      </c>
    </row>
    <row r="458" spans="1:7" ht="62.4">
      <c r="A458" s="277" t="s">
        <v>311</v>
      </c>
      <c r="B458" s="278">
        <v>917</v>
      </c>
      <c r="C458" s="279">
        <v>4</v>
      </c>
      <c r="D458" s="279">
        <v>5</v>
      </c>
      <c r="E458" s="280" t="s">
        <v>312</v>
      </c>
      <c r="F458" s="281" t="s">
        <v>159</v>
      </c>
      <c r="G458" s="282">
        <v>705</v>
      </c>
    </row>
    <row r="459" spans="1:7" ht="31.2">
      <c r="A459" s="277" t="s">
        <v>166</v>
      </c>
      <c r="B459" s="278">
        <v>917</v>
      </c>
      <c r="C459" s="279">
        <v>4</v>
      </c>
      <c r="D459" s="279">
        <v>5</v>
      </c>
      <c r="E459" s="280" t="s">
        <v>312</v>
      </c>
      <c r="F459" s="281" t="s">
        <v>167</v>
      </c>
      <c r="G459" s="282">
        <v>705</v>
      </c>
    </row>
    <row r="460" spans="1:7">
      <c r="A460" s="277" t="s">
        <v>644</v>
      </c>
      <c r="B460" s="278">
        <v>917</v>
      </c>
      <c r="C460" s="279">
        <v>7</v>
      </c>
      <c r="D460" s="279">
        <v>0</v>
      </c>
      <c r="E460" s="280" t="s">
        <v>159</v>
      </c>
      <c r="F460" s="281" t="s">
        <v>159</v>
      </c>
      <c r="G460" s="282">
        <v>568.5</v>
      </c>
    </row>
    <row r="461" spans="1:7" ht="31.2">
      <c r="A461" s="277" t="s">
        <v>173</v>
      </c>
      <c r="B461" s="278">
        <v>917</v>
      </c>
      <c r="C461" s="279">
        <v>7</v>
      </c>
      <c r="D461" s="279">
        <v>5</v>
      </c>
      <c r="E461" s="280" t="s">
        <v>159</v>
      </c>
      <c r="F461" s="281" t="s">
        <v>159</v>
      </c>
      <c r="G461" s="282">
        <v>155.5</v>
      </c>
    </row>
    <row r="462" spans="1:7" ht="46.8">
      <c r="A462" s="277" t="s">
        <v>406</v>
      </c>
      <c r="B462" s="278">
        <v>917</v>
      </c>
      <c r="C462" s="279">
        <v>7</v>
      </c>
      <c r="D462" s="279">
        <v>5</v>
      </c>
      <c r="E462" s="280" t="s">
        <v>407</v>
      </c>
      <c r="F462" s="281" t="s">
        <v>159</v>
      </c>
      <c r="G462" s="282">
        <v>155.5</v>
      </c>
    </row>
    <row r="463" spans="1:7" ht="31.2">
      <c r="A463" s="277" t="s">
        <v>408</v>
      </c>
      <c r="B463" s="278">
        <v>917</v>
      </c>
      <c r="C463" s="279">
        <v>7</v>
      </c>
      <c r="D463" s="279">
        <v>5</v>
      </c>
      <c r="E463" s="280" t="s">
        <v>409</v>
      </c>
      <c r="F463" s="281" t="s">
        <v>159</v>
      </c>
      <c r="G463" s="282">
        <v>155.5</v>
      </c>
    </row>
    <row r="464" spans="1:7" ht="46.8">
      <c r="A464" s="277" t="s">
        <v>410</v>
      </c>
      <c r="B464" s="278">
        <v>917</v>
      </c>
      <c r="C464" s="279">
        <v>7</v>
      </c>
      <c r="D464" s="279">
        <v>5</v>
      </c>
      <c r="E464" s="280" t="s">
        <v>411</v>
      </c>
      <c r="F464" s="281" t="s">
        <v>159</v>
      </c>
      <c r="G464" s="282">
        <v>155.5</v>
      </c>
    </row>
    <row r="465" spans="1:7" ht="31.2">
      <c r="A465" s="277" t="s">
        <v>412</v>
      </c>
      <c r="B465" s="278">
        <v>917</v>
      </c>
      <c r="C465" s="279">
        <v>7</v>
      </c>
      <c r="D465" s="279">
        <v>5</v>
      </c>
      <c r="E465" s="280" t="s">
        <v>413</v>
      </c>
      <c r="F465" s="281" t="s">
        <v>159</v>
      </c>
      <c r="G465" s="282">
        <v>10</v>
      </c>
    </row>
    <row r="466" spans="1:7" ht="31.2">
      <c r="A466" s="277" t="s">
        <v>166</v>
      </c>
      <c r="B466" s="278">
        <v>917</v>
      </c>
      <c r="C466" s="279">
        <v>7</v>
      </c>
      <c r="D466" s="279">
        <v>5</v>
      </c>
      <c r="E466" s="280" t="s">
        <v>413</v>
      </c>
      <c r="F466" s="281" t="s">
        <v>167</v>
      </c>
      <c r="G466" s="282">
        <v>10</v>
      </c>
    </row>
    <row r="467" spans="1:7" ht="46.8">
      <c r="A467" s="277" t="s">
        <v>414</v>
      </c>
      <c r="B467" s="278">
        <v>917</v>
      </c>
      <c r="C467" s="279">
        <v>7</v>
      </c>
      <c r="D467" s="279">
        <v>5</v>
      </c>
      <c r="E467" s="280" t="s">
        <v>415</v>
      </c>
      <c r="F467" s="281" t="s">
        <v>159</v>
      </c>
      <c r="G467" s="282">
        <v>132</v>
      </c>
    </row>
    <row r="468" spans="1:7" ht="31.2">
      <c r="A468" s="277" t="s">
        <v>166</v>
      </c>
      <c r="B468" s="278">
        <v>917</v>
      </c>
      <c r="C468" s="279">
        <v>7</v>
      </c>
      <c r="D468" s="279">
        <v>5</v>
      </c>
      <c r="E468" s="280" t="s">
        <v>415</v>
      </c>
      <c r="F468" s="281" t="s">
        <v>167</v>
      </c>
      <c r="G468" s="282">
        <v>132</v>
      </c>
    </row>
    <row r="469" spans="1:7" ht="46.8">
      <c r="A469" s="277" t="s">
        <v>416</v>
      </c>
      <c r="B469" s="278">
        <v>917</v>
      </c>
      <c r="C469" s="279">
        <v>7</v>
      </c>
      <c r="D469" s="279">
        <v>5</v>
      </c>
      <c r="E469" s="280" t="s">
        <v>417</v>
      </c>
      <c r="F469" s="281" t="s">
        <v>159</v>
      </c>
      <c r="G469" s="282">
        <v>13.5</v>
      </c>
    </row>
    <row r="470" spans="1:7" ht="31.2">
      <c r="A470" s="277" t="s">
        <v>166</v>
      </c>
      <c r="B470" s="278">
        <v>917</v>
      </c>
      <c r="C470" s="279">
        <v>7</v>
      </c>
      <c r="D470" s="279">
        <v>5</v>
      </c>
      <c r="E470" s="280" t="s">
        <v>417</v>
      </c>
      <c r="F470" s="281" t="s">
        <v>167</v>
      </c>
      <c r="G470" s="282">
        <v>13.5</v>
      </c>
    </row>
    <row r="471" spans="1:7">
      <c r="A471" s="277" t="s">
        <v>243</v>
      </c>
      <c r="B471" s="278">
        <v>917</v>
      </c>
      <c r="C471" s="279">
        <v>7</v>
      </c>
      <c r="D471" s="279">
        <v>7</v>
      </c>
      <c r="E471" s="280" t="s">
        <v>159</v>
      </c>
      <c r="F471" s="281" t="s">
        <v>159</v>
      </c>
      <c r="G471" s="282">
        <v>413</v>
      </c>
    </row>
    <row r="472" spans="1:7" ht="46.8">
      <c r="A472" s="277" t="s">
        <v>504</v>
      </c>
      <c r="B472" s="278">
        <v>917</v>
      </c>
      <c r="C472" s="279">
        <v>7</v>
      </c>
      <c r="D472" s="279">
        <v>7</v>
      </c>
      <c r="E472" s="280" t="s">
        <v>505</v>
      </c>
      <c r="F472" s="281" t="s">
        <v>159</v>
      </c>
      <c r="G472" s="282">
        <v>413</v>
      </c>
    </row>
    <row r="473" spans="1:7" ht="46.8">
      <c r="A473" s="277" t="s">
        <v>506</v>
      </c>
      <c r="B473" s="278">
        <v>917</v>
      </c>
      <c r="C473" s="279">
        <v>7</v>
      </c>
      <c r="D473" s="279">
        <v>7</v>
      </c>
      <c r="E473" s="280" t="s">
        <v>507</v>
      </c>
      <c r="F473" s="281" t="s">
        <v>159</v>
      </c>
      <c r="G473" s="282">
        <v>329</v>
      </c>
    </row>
    <row r="474" spans="1:7" ht="46.8">
      <c r="A474" s="277" t="s">
        <v>508</v>
      </c>
      <c r="B474" s="278">
        <v>917</v>
      </c>
      <c r="C474" s="279">
        <v>7</v>
      </c>
      <c r="D474" s="279">
        <v>7</v>
      </c>
      <c r="E474" s="280" t="s">
        <v>509</v>
      </c>
      <c r="F474" s="281" t="s">
        <v>159</v>
      </c>
      <c r="G474" s="282">
        <v>329</v>
      </c>
    </row>
    <row r="475" spans="1:7" ht="46.8">
      <c r="A475" s="277" t="s">
        <v>510</v>
      </c>
      <c r="B475" s="278">
        <v>917</v>
      </c>
      <c r="C475" s="279">
        <v>7</v>
      </c>
      <c r="D475" s="279">
        <v>7</v>
      </c>
      <c r="E475" s="280" t="s">
        <v>511</v>
      </c>
      <c r="F475" s="281" t="s">
        <v>159</v>
      </c>
      <c r="G475" s="282">
        <v>106</v>
      </c>
    </row>
    <row r="476" spans="1:7" ht="31.2">
      <c r="A476" s="277" t="s">
        <v>166</v>
      </c>
      <c r="B476" s="278">
        <v>917</v>
      </c>
      <c r="C476" s="279">
        <v>7</v>
      </c>
      <c r="D476" s="279">
        <v>7</v>
      </c>
      <c r="E476" s="280" t="s">
        <v>511</v>
      </c>
      <c r="F476" s="281" t="s">
        <v>167</v>
      </c>
      <c r="G476" s="282">
        <v>106</v>
      </c>
    </row>
    <row r="477" spans="1:7" ht="46.8">
      <c r="A477" s="277" t="s">
        <v>512</v>
      </c>
      <c r="B477" s="278">
        <v>917</v>
      </c>
      <c r="C477" s="279">
        <v>7</v>
      </c>
      <c r="D477" s="279">
        <v>7</v>
      </c>
      <c r="E477" s="280" t="s">
        <v>513</v>
      </c>
      <c r="F477" s="281" t="s">
        <v>159</v>
      </c>
      <c r="G477" s="282">
        <v>40</v>
      </c>
    </row>
    <row r="478" spans="1:7" ht="31.2">
      <c r="A478" s="277" t="s">
        <v>166</v>
      </c>
      <c r="B478" s="278">
        <v>917</v>
      </c>
      <c r="C478" s="279">
        <v>7</v>
      </c>
      <c r="D478" s="279">
        <v>7</v>
      </c>
      <c r="E478" s="280" t="s">
        <v>513</v>
      </c>
      <c r="F478" s="281" t="s">
        <v>167</v>
      </c>
      <c r="G478" s="282">
        <v>40</v>
      </c>
    </row>
    <row r="479" spans="1:7" ht="46.8">
      <c r="A479" s="277" t="s">
        <v>514</v>
      </c>
      <c r="B479" s="278">
        <v>917</v>
      </c>
      <c r="C479" s="279">
        <v>7</v>
      </c>
      <c r="D479" s="279">
        <v>7</v>
      </c>
      <c r="E479" s="280" t="s">
        <v>515</v>
      </c>
      <c r="F479" s="281" t="s">
        <v>159</v>
      </c>
      <c r="G479" s="282">
        <v>20</v>
      </c>
    </row>
    <row r="480" spans="1:7" ht="31.2">
      <c r="A480" s="277" t="s">
        <v>166</v>
      </c>
      <c r="B480" s="278">
        <v>917</v>
      </c>
      <c r="C480" s="279">
        <v>7</v>
      </c>
      <c r="D480" s="279">
        <v>7</v>
      </c>
      <c r="E480" s="280" t="s">
        <v>515</v>
      </c>
      <c r="F480" s="281" t="s">
        <v>167</v>
      </c>
      <c r="G480" s="282">
        <v>20</v>
      </c>
    </row>
    <row r="481" spans="1:7" ht="31.2">
      <c r="A481" s="277" t="s">
        <v>184</v>
      </c>
      <c r="B481" s="278">
        <v>917</v>
      </c>
      <c r="C481" s="279">
        <v>7</v>
      </c>
      <c r="D481" s="279">
        <v>7</v>
      </c>
      <c r="E481" s="280" t="s">
        <v>516</v>
      </c>
      <c r="F481" s="281" t="s">
        <v>159</v>
      </c>
      <c r="G481" s="282">
        <v>163</v>
      </c>
    </row>
    <row r="482" spans="1:7" ht="31.2">
      <c r="A482" s="277" t="s">
        <v>166</v>
      </c>
      <c r="B482" s="278">
        <v>917</v>
      </c>
      <c r="C482" s="279">
        <v>7</v>
      </c>
      <c r="D482" s="279">
        <v>7</v>
      </c>
      <c r="E482" s="280" t="s">
        <v>516</v>
      </c>
      <c r="F482" s="281" t="s">
        <v>167</v>
      </c>
      <c r="G482" s="282">
        <v>163</v>
      </c>
    </row>
    <row r="483" spans="1:7" ht="62.4">
      <c r="A483" s="277" t="s">
        <v>544</v>
      </c>
      <c r="B483" s="278">
        <v>917</v>
      </c>
      <c r="C483" s="279">
        <v>7</v>
      </c>
      <c r="D483" s="279">
        <v>7</v>
      </c>
      <c r="E483" s="280" t="s">
        <v>545</v>
      </c>
      <c r="F483" s="281" t="s">
        <v>159</v>
      </c>
      <c r="G483" s="282">
        <v>84</v>
      </c>
    </row>
    <row r="484" spans="1:7" ht="46.8">
      <c r="A484" s="277" t="s">
        <v>546</v>
      </c>
      <c r="B484" s="278">
        <v>917</v>
      </c>
      <c r="C484" s="279">
        <v>7</v>
      </c>
      <c r="D484" s="279">
        <v>7</v>
      </c>
      <c r="E484" s="280" t="s">
        <v>547</v>
      </c>
      <c r="F484" s="281" t="s">
        <v>159</v>
      </c>
      <c r="G484" s="282">
        <v>84</v>
      </c>
    </row>
    <row r="485" spans="1:7" ht="31.2">
      <c r="A485" s="277" t="s">
        <v>548</v>
      </c>
      <c r="B485" s="278">
        <v>917</v>
      </c>
      <c r="C485" s="279">
        <v>7</v>
      </c>
      <c r="D485" s="279">
        <v>7</v>
      </c>
      <c r="E485" s="280" t="s">
        <v>549</v>
      </c>
      <c r="F485" s="281" t="s">
        <v>159</v>
      </c>
      <c r="G485" s="282">
        <v>20</v>
      </c>
    </row>
    <row r="486" spans="1:7" ht="31.2">
      <c r="A486" s="277" t="s">
        <v>166</v>
      </c>
      <c r="B486" s="278">
        <v>917</v>
      </c>
      <c r="C486" s="279">
        <v>7</v>
      </c>
      <c r="D486" s="279">
        <v>7</v>
      </c>
      <c r="E486" s="280" t="s">
        <v>549</v>
      </c>
      <c r="F486" s="281" t="s">
        <v>167</v>
      </c>
      <c r="G486" s="282">
        <v>20</v>
      </c>
    </row>
    <row r="487" spans="1:7" ht="31.2">
      <c r="A487" s="277" t="s">
        <v>550</v>
      </c>
      <c r="B487" s="278">
        <v>917</v>
      </c>
      <c r="C487" s="279">
        <v>7</v>
      </c>
      <c r="D487" s="279">
        <v>7</v>
      </c>
      <c r="E487" s="280" t="s">
        <v>551</v>
      </c>
      <c r="F487" s="281" t="s">
        <v>159</v>
      </c>
      <c r="G487" s="282">
        <v>64</v>
      </c>
    </row>
    <row r="488" spans="1:7" ht="31.2">
      <c r="A488" s="277" t="s">
        <v>166</v>
      </c>
      <c r="B488" s="278">
        <v>917</v>
      </c>
      <c r="C488" s="279">
        <v>7</v>
      </c>
      <c r="D488" s="279">
        <v>7</v>
      </c>
      <c r="E488" s="280" t="s">
        <v>551</v>
      </c>
      <c r="F488" s="281" t="s">
        <v>167</v>
      </c>
      <c r="G488" s="282">
        <v>64</v>
      </c>
    </row>
    <row r="489" spans="1:7">
      <c r="A489" s="277" t="s">
        <v>646</v>
      </c>
      <c r="B489" s="278">
        <v>917</v>
      </c>
      <c r="C489" s="279">
        <v>9</v>
      </c>
      <c r="D489" s="279">
        <v>0</v>
      </c>
      <c r="E489" s="280" t="s">
        <v>159</v>
      </c>
      <c r="F489" s="281" t="s">
        <v>159</v>
      </c>
      <c r="G489" s="282">
        <v>280</v>
      </c>
    </row>
    <row r="490" spans="1:7">
      <c r="A490" s="277" t="s">
        <v>558</v>
      </c>
      <c r="B490" s="278">
        <v>917</v>
      </c>
      <c r="C490" s="279">
        <v>9</v>
      </c>
      <c r="D490" s="279">
        <v>9</v>
      </c>
      <c r="E490" s="280" t="s">
        <v>159</v>
      </c>
      <c r="F490" s="281" t="s">
        <v>159</v>
      </c>
      <c r="G490" s="282">
        <v>280</v>
      </c>
    </row>
    <row r="491" spans="1:7" ht="46.8">
      <c r="A491" s="277" t="s">
        <v>552</v>
      </c>
      <c r="B491" s="278">
        <v>917</v>
      </c>
      <c r="C491" s="279">
        <v>9</v>
      </c>
      <c r="D491" s="279">
        <v>9</v>
      </c>
      <c r="E491" s="280" t="s">
        <v>553</v>
      </c>
      <c r="F491" s="281" t="s">
        <v>159</v>
      </c>
      <c r="G491" s="282">
        <v>280</v>
      </c>
    </row>
    <row r="492" spans="1:7" ht="46.8">
      <c r="A492" s="277" t="s">
        <v>552</v>
      </c>
      <c r="B492" s="278">
        <v>917</v>
      </c>
      <c r="C492" s="279">
        <v>9</v>
      </c>
      <c r="D492" s="279">
        <v>9</v>
      </c>
      <c r="E492" s="280" t="s">
        <v>553</v>
      </c>
      <c r="F492" s="281" t="s">
        <v>159</v>
      </c>
      <c r="G492" s="282">
        <v>280</v>
      </c>
    </row>
    <row r="493" spans="1:7" ht="46.8">
      <c r="A493" s="277" t="s">
        <v>554</v>
      </c>
      <c r="B493" s="278">
        <v>917</v>
      </c>
      <c r="C493" s="279">
        <v>9</v>
      </c>
      <c r="D493" s="279">
        <v>9</v>
      </c>
      <c r="E493" s="280" t="s">
        <v>555</v>
      </c>
      <c r="F493" s="281" t="s">
        <v>159</v>
      </c>
      <c r="G493" s="282">
        <v>280</v>
      </c>
    </row>
    <row r="494" spans="1:7" ht="46.8">
      <c r="A494" s="277" t="s">
        <v>556</v>
      </c>
      <c r="B494" s="278">
        <v>917</v>
      </c>
      <c r="C494" s="279">
        <v>9</v>
      </c>
      <c r="D494" s="279">
        <v>9</v>
      </c>
      <c r="E494" s="280" t="s">
        <v>557</v>
      </c>
      <c r="F494" s="281" t="s">
        <v>159</v>
      </c>
      <c r="G494" s="282">
        <v>50</v>
      </c>
    </row>
    <row r="495" spans="1:7">
      <c r="A495" s="277" t="s">
        <v>237</v>
      </c>
      <c r="B495" s="278">
        <v>917</v>
      </c>
      <c r="C495" s="279">
        <v>9</v>
      </c>
      <c r="D495" s="279">
        <v>9</v>
      </c>
      <c r="E495" s="280" t="s">
        <v>557</v>
      </c>
      <c r="F495" s="281" t="s">
        <v>238</v>
      </c>
      <c r="G495" s="282">
        <v>50</v>
      </c>
    </row>
    <row r="496" spans="1:7" ht="30.75" customHeight="1">
      <c r="A496" s="277" t="s">
        <v>559</v>
      </c>
      <c r="B496" s="278">
        <v>917</v>
      </c>
      <c r="C496" s="279">
        <v>9</v>
      </c>
      <c r="D496" s="279">
        <v>9</v>
      </c>
      <c r="E496" s="280" t="s">
        <v>560</v>
      </c>
      <c r="F496" s="281" t="s">
        <v>159</v>
      </c>
      <c r="G496" s="282">
        <v>20</v>
      </c>
    </row>
    <row r="497" spans="1:7" ht="31.2">
      <c r="A497" s="277" t="s">
        <v>166</v>
      </c>
      <c r="B497" s="278">
        <v>917</v>
      </c>
      <c r="C497" s="279">
        <v>9</v>
      </c>
      <c r="D497" s="279">
        <v>9</v>
      </c>
      <c r="E497" s="280" t="s">
        <v>560</v>
      </c>
      <c r="F497" s="281" t="s">
        <v>167</v>
      </c>
      <c r="G497" s="282">
        <v>20</v>
      </c>
    </row>
    <row r="498" spans="1:7" ht="31.2">
      <c r="A498" s="277" t="s">
        <v>561</v>
      </c>
      <c r="B498" s="278">
        <v>917</v>
      </c>
      <c r="C498" s="279">
        <v>9</v>
      </c>
      <c r="D498" s="279">
        <v>9</v>
      </c>
      <c r="E498" s="280" t="s">
        <v>562</v>
      </c>
      <c r="F498" s="281" t="s">
        <v>159</v>
      </c>
      <c r="G498" s="282">
        <v>210</v>
      </c>
    </row>
    <row r="499" spans="1:7" ht="31.2">
      <c r="A499" s="277" t="s">
        <v>166</v>
      </c>
      <c r="B499" s="278">
        <v>917</v>
      </c>
      <c r="C499" s="279">
        <v>9</v>
      </c>
      <c r="D499" s="279">
        <v>9</v>
      </c>
      <c r="E499" s="280" t="s">
        <v>562</v>
      </c>
      <c r="F499" s="281" t="s">
        <v>167</v>
      </c>
      <c r="G499" s="282">
        <v>210</v>
      </c>
    </row>
    <row r="500" spans="1:7">
      <c r="A500" s="277" t="s">
        <v>647</v>
      </c>
      <c r="B500" s="278">
        <v>917</v>
      </c>
      <c r="C500" s="279">
        <v>10</v>
      </c>
      <c r="D500" s="279">
        <v>0</v>
      </c>
      <c r="E500" s="280" t="s">
        <v>159</v>
      </c>
      <c r="F500" s="281" t="s">
        <v>159</v>
      </c>
      <c r="G500" s="282">
        <v>5843</v>
      </c>
    </row>
    <row r="501" spans="1:7">
      <c r="A501" s="277" t="s">
        <v>422</v>
      </c>
      <c r="B501" s="278">
        <v>917</v>
      </c>
      <c r="C501" s="279">
        <v>10</v>
      </c>
      <c r="D501" s="279">
        <v>1</v>
      </c>
      <c r="E501" s="280" t="s">
        <v>159</v>
      </c>
      <c r="F501" s="281" t="s">
        <v>159</v>
      </c>
      <c r="G501" s="282">
        <v>5201</v>
      </c>
    </row>
    <row r="502" spans="1:7" ht="46.8">
      <c r="A502" s="277" t="s">
        <v>406</v>
      </c>
      <c r="B502" s="278">
        <v>917</v>
      </c>
      <c r="C502" s="279">
        <v>10</v>
      </c>
      <c r="D502" s="279">
        <v>1</v>
      </c>
      <c r="E502" s="280" t="s">
        <v>407</v>
      </c>
      <c r="F502" s="281" t="s">
        <v>159</v>
      </c>
      <c r="G502" s="282">
        <v>5201</v>
      </c>
    </row>
    <row r="503" spans="1:7" ht="31.2">
      <c r="A503" s="277" t="s">
        <v>408</v>
      </c>
      <c r="B503" s="278">
        <v>917</v>
      </c>
      <c r="C503" s="279">
        <v>10</v>
      </c>
      <c r="D503" s="279">
        <v>1</v>
      </c>
      <c r="E503" s="280" t="s">
        <v>409</v>
      </c>
      <c r="F503" s="281" t="s">
        <v>159</v>
      </c>
      <c r="G503" s="282">
        <v>5201</v>
      </c>
    </row>
    <row r="504" spans="1:7" ht="31.2">
      <c r="A504" s="277" t="s">
        <v>418</v>
      </c>
      <c r="B504" s="278">
        <v>917</v>
      </c>
      <c r="C504" s="279">
        <v>10</v>
      </c>
      <c r="D504" s="279">
        <v>1</v>
      </c>
      <c r="E504" s="280" t="s">
        <v>419</v>
      </c>
      <c r="F504" s="281" t="s">
        <v>159</v>
      </c>
      <c r="G504" s="282">
        <v>5201</v>
      </c>
    </row>
    <row r="505" spans="1:7" ht="109.2">
      <c r="A505" s="277" t="s">
        <v>420</v>
      </c>
      <c r="B505" s="278">
        <v>917</v>
      </c>
      <c r="C505" s="279">
        <v>10</v>
      </c>
      <c r="D505" s="279">
        <v>1</v>
      </c>
      <c r="E505" s="280" t="s">
        <v>421</v>
      </c>
      <c r="F505" s="281" t="s">
        <v>159</v>
      </c>
      <c r="G505" s="282">
        <v>5201</v>
      </c>
    </row>
    <row r="506" spans="1:7">
      <c r="A506" s="277" t="s">
        <v>237</v>
      </c>
      <c r="B506" s="278">
        <v>917</v>
      </c>
      <c r="C506" s="279">
        <v>10</v>
      </c>
      <c r="D506" s="279">
        <v>1</v>
      </c>
      <c r="E506" s="280" t="s">
        <v>421</v>
      </c>
      <c r="F506" s="281" t="s">
        <v>238</v>
      </c>
      <c r="G506" s="282">
        <v>5201</v>
      </c>
    </row>
    <row r="507" spans="1:7">
      <c r="A507" s="277" t="s">
        <v>335</v>
      </c>
      <c r="B507" s="278">
        <v>917</v>
      </c>
      <c r="C507" s="279">
        <v>10</v>
      </c>
      <c r="D507" s="279">
        <v>3</v>
      </c>
      <c r="E507" s="280" t="s">
        <v>159</v>
      </c>
      <c r="F507" s="281" t="s">
        <v>159</v>
      </c>
      <c r="G507" s="282">
        <v>537</v>
      </c>
    </row>
    <row r="508" spans="1:7" ht="46.8">
      <c r="A508" s="277" t="s">
        <v>504</v>
      </c>
      <c r="B508" s="278">
        <v>917</v>
      </c>
      <c r="C508" s="279">
        <v>10</v>
      </c>
      <c r="D508" s="279">
        <v>3</v>
      </c>
      <c r="E508" s="280" t="s">
        <v>505</v>
      </c>
      <c r="F508" s="281" t="s">
        <v>159</v>
      </c>
      <c r="G508" s="282">
        <v>537</v>
      </c>
    </row>
    <row r="509" spans="1:7" ht="31.2">
      <c r="A509" s="277" t="s">
        <v>536</v>
      </c>
      <c r="B509" s="278">
        <v>917</v>
      </c>
      <c r="C509" s="279">
        <v>10</v>
      </c>
      <c r="D509" s="279">
        <v>3</v>
      </c>
      <c r="E509" s="280" t="s">
        <v>537</v>
      </c>
      <c r="F509" s="281" t="s">
        <v>159</v>
      </c>
      <c r="G509" s="282">
        <v>537</v>
      </c>
    </row>
    <row r="510" spans="1:7" ht="31.2">
      <c r="A510" s="277" t="s">
        <v>538</v>
      </c>
      <c r="B510" s="278">
        <v>917</v>
      </c>
      <c r="C510" s="279">
        <v>10</v>
      </c>
      <c r="D510" s="279">
        <v>3</v>
      </c>
      <c r="E510" s="280" t="s">
        <v>539</v>
      </c>
      <c r="F510" s="281" t="s">
        <v>159</v>
      </c>
      <c r="G510" s="282">
        <v>537</v>
      </c>
    </row>
    <row r="511" spans="1:7" ht="62.4">
      <c r="A511" s="277" t="s">
        <v>540</v>
      </c>
      <c r="B511" s="278">
        <v>917</v>
      </c>
      <c r="C511" s="279">
        <v>10</v>
      </c>
      <c r="D511" s="279">
        <v>3</v>
      </c>
      <c r="E511" s="280" t="s">
        <v>541</v>
      </c>
      <c r="F511" s="281" t="s">
        <v>159</v>
      </c>
      <c r="G511" s="282">
        <v>25</v>
      </c>
    </row>
    <row r="512" spans="1:7">
      <c r="A512" s="277" t="s">
        <v>237</v>
      </c>
      <c r="B512" s="278">
        <v>917</v>
      </c>
      <c r="C512" s="279">
        <v>10</v>
      </c>
      <c r="D512" s="279">
        <v>3</v>
      </c>
      <c r="E512" s="280" t="s">
        <v>541</v>
      </c>
      <c r="F512" s="281" t="s">
        <v>238</v>
      </c>
      <c r="G512" s="282">
        <v>25</v>
      </c>
    </row>
    <row r="513" spans="1:7" ht="31.2">
      <c r="A513" s="277" t="s">
        <v>542</v>
      </c>
      <c r="B513" s="278">
        <v>917</v>
      </c>
      <c r="C513" s="279">
        <v>10</v>
      </c>
      <c r="D513" s="279">
        <v>3</v>
      </c>
      <c r="E513" s="280" t="s">
        <v>543</v>
      </c>
      <c r="F513" s="281" t="s">
        <v>159</v>
      </c>
      <c r="G513" s="282">
        <v>512</v>
      </c>
    </row>
    <row r="514" spans="1:7">
      <c r="A514" s="277" t="s">
        <v>237</v>
      </c>
      <c r="B514" s="278">
        <v>917</v>
      </c>
      <c r="C514" s="279">
        <v>10</v>
      </c>
      <c r="D514" s="279">
        <v>3</v>
      </c>
      <c r="E514" s="280" t="s">
        <v>543</v>
      </c>
      <c r="F514" s="281" t="s">
        <v>238</v>
      </c>
      <c r="G514" s="282">
        <v>512</v>
      </c>
    </row>
    <row r="515" spans="1:7">
      <c r="A515" s="277" t="s">
        <v>575</v>
      </c>
      <c r="B515" s="278">
        <v>917</v>
      </c>
      <c r="C515" s="279">
        <v>10</v>
      </c>
      <c r="D515" s="279">
        <v>6</v>
      </c>
      <c r="E515" s="280" t="s">
        <v>159</v>
      </c>
      <c r="F515" s="281" t="s">
        <v>159</v>
      </c>
      <c r="G515" s="282">
        <v>105</v>
      </c>
    </row>
    <row r="516" spans="1:7" ht="46.8">
      <c r="A516" s="277" t="s">
        <v>563</v>
      </c>
      <c r="B516" s="278">
        <v>917</v>
      </c>
      <c r="C516" s="279">
        <v>10</v>
      </c>
      <c r="D516" s="279">
        <v>6</v>
      </c>
      <c r="E516" s="280" t="s">
        <v>564</v>
      </c>
      <c r="F516" s="281" t="s">
        <v>159</v>
      </c>
      <c r="G516" s="282">
        <v>105</v>
      </c>
    </row>
    <row r="517" spans="1:7" ht="62.4">
      <c r="A517" s="277" t="s">
        <v>565</v>
      </c>
      <c r="B517" s="278">
        <v>917</v>
      </c>
      <c r="C517" s="279">
        <v>10</v>
      </c>
      <c r="D517" s="279">
        <v>6</v>
      </c>
      <c r="E517" s="280" t="s">
        <v>566</v>
      </c>
      <c r="F517" s="281" t="s">
        <v>159</v>
      </c>
      <c r="G517" s="282">
        <v>5</v>
      </c>
    </row>
    <row r="518" spans="1:7" ht="78">
      <c r="A518" s="277" t="s">
        <v>571</v>
      </c>
      <c r="B518" s="278">
        <v>917</v>
      </c>
      <c r="C518" s="279">
        <v>10</v>
      </c>
      <c r="D518" s="279">
        <v>6</v>
      </c>
      <c r="E518" s="280" t="s">
        <v>572</v>
      </c>
      <c r="F518" s="281" t="s">
        <v>159</v>
      </c>
      <c r="G518" s="282">
        <v>5</v>
      </c>
    </row>
    <row r="519" spans="1:7" ht="31.2">
      <c r="A519" s="277" t="s">
        <v>573</v>
      </c>
      <c r="B519" s="278">
        <v>917</v>
      </c>
      <c r="C519" s="279">
        <v>10</v>
      </c>
      <c r="D519" s="279">
        <v>6</v>
      </c>
      <c r="E519" s="280" t="s">
        <v>574</v>
      </c>
      <c r="F519" s="281" t="s">
        <v>159</v>
      </c>
      <c r="G519" s="282">
        <v>5</v>
      </c>
    </row>
    <row r="520" spans="1:7" ht="31.2">
      <c r="A520" s="277" t="s">
        <v>166</v>
      </c>
      <c r="B520" s="278">
        <v>917</v>
      </c>
      <c r="C520" s="279">
        <v>10</v>
      </c>
      <c r="D520" s="279">
        <v>6</v>
      </c>
      <c r="E520" s="280" t="s">
        <v>574</v>
      </c>
      <c r="F520" s="281" t="s">
        <v>167</v>
      </c>
      <c r="G520" s="282">
        <v>5</v>
      </c>
    </row>
    <row r="521" spans="1:7" ht="48" customHeight="1">
      <c r="A521" s="277" t="s">
        <v>576</v>
      </c>
      <c r="B521" s="278">
        <v>917</v>
      </c>
      <c r="C521" s="279">
        <v>10</v>
      </c>
      <c r="D521" s="279">
        <v>6</v>
      </c>
      <c r="E521" s="280" t="s">
        <v>577</v>
      </c>
      <c r="F521" s="281" t="s">
        <v>159</v>
      </c>
      <c r="G521" s="282">
        <v>100</v>
      </c>
    </row>
    <row r="522" spans="1:7" ht="46.8">
      <c r="A522" s="277" t="s">
        <v>578</v>
      </c>
      <c r="B522" s="278">
        <v>917</v>
      </c>
      <c r="C522" s="279">
        <v>10</v>
      </c>
      <c r="D522" s="279">
        <v>6</v>
      </c>
      <c r="E522" s="280" t="s">
        <v>579</v>
      </c>
      <c r="F522" s="281" t="s">
        <v>159</v>
      </c>
      <c r="G522" s="282">
        <v>100</v>
      </c>
    </row>
    <row r="523" spans="1:7" ht="31.2">
      <c r="A523" s="277" t="s">
        <v>580</v>
      </c>
      <c r="B523" s="278">
        <v>917</v>
      </c>
      <c r="C523" s="279">
        <v>10</v>
      </c>
      <c r="D523" s="279">
        <v>6</v>
      </c>
      <c r="E523" s="280" t="s">
        <v>581</v>
      </c>
      <c r="F523" s="281" t="s">
        <v>159</v>
      </c>
      <c r="G523" s="282">
        <v>5</v>
      </c>
    </row>
    <row r="524" spans="1:7" ht="31.2">
      <c r="A524" s="277" t="s">
        <v>166</v>
      </c>
      <c r="B524" s="278">
        <v>917</v>
      </c>
      <c r="C524" s="279">
        <v>10</v>
      </c>
      <c r="D524" s="279">
        <v>6</v>
      </c>
      <c r="E524" s="280" t="s">
        <v>581</v>
      </c>
      <c r="F524" s="281" t="s">
        <v>167</v>
      </c>
      <c r="G524" s="282">
        <v>5</v>
      </c>
    </row>
    <row r="525" spans="1:7" ht="31.2">
      <c r="A525" s="277" t="s">
        <v>582</v>
      </c>
      <c r="B525" s="278">
        <v>917</v>
      </c>
      <c r="C525" s="279">
        <v>10</v>
      </c>
      <c r="D525" s="279">
        <v>6</v>
      </c>
      <c r="E525" s="280" t="s">
        <v>583</v>
      </c>
      <c r="F525" s="281" t="s">
        <v>159</v>
      </c>
      <c r="G525" s="282">
        <v>13</v>
      </c>
    </row>
    <row r="526" spans="1:7" ht="31.2">
      <c r="A526" s="277" t="s">
        <v>166</v>
      </c>
      <c r="B526" s="278">
        <v>917</v>
      </c>
      <c r="C526" s="279">
        <v>10</v>
      </c>
      <c r="D526" s="279">
        <v>6</v>
      </c>
      <c r="E526" s="280" t="s">
        <v>583</v>
      </c>
      <c r="F526" s="281" t="s">
        <v>167</v>
      </c>
      <c r="G526" s="282">
        <v>13</v>
      </c>
    </row>
    <row r="527" spans="1:7" ht="31.2">
      <c r="A527" s="277" t="s">
        <v>584</v>
      </c>
      <c r="B527" s="278">
        <v>917</v>
      </c>
      <c r="C527" s="279">
        <v>10</v>
      </c>
      <c r="D527" s="279">
        <v>6</v>
      </c>
      <c r="E527" s="280" t="s">
        <v>585</v>
      </c>
      <c r="F527" s="281" t="s">
        <v>159</v>
      </c>
      <c r="G527" s="282">
        <v>30</v>
      </c>
    </row>
    <row r="528" spans="1:7" ht="31.2">
      <c r="A528" s="277" t="s">
        <v>166</v>
      </c>
      <c r="B528" s="278">
        <v>917</v>
      </c>
      <c r="C528" s="279">
        <v>10</v>
      </c>
      <c r="D528" s="279">
        <v>6</v>
      </c>
      <c r="E528" s="280" t="s">
        <v>585</v>
      </c>
      <c r="F528" s="281" t="s">
        <v>167</v>
      </c>
      <c r="G528" s="282">
        <v>30</v>
      </c>
    </row>
    <row r="529" spans="1:7" ht="31.2">
      <c r="A529" s="277" t="s">
        <v>586</v>
      </c>
      <c r="B529" s="278">
        <v>917</v>
      </c>
      <c r="C529" s="279">
        <v>10</v>
      </c>
      <c r="D529" s="279">
        <v>6</v>
      </c>
      <c r="E529" s="280" t="s">
        <v>587</v>
      </c>
      <c r="F529" s="281" t="s">
        <v>159</v>
      </c>
      <c r="G529" s="282">
        <v>39</v>
      </c>
    </row>
    <row r="530" spans="1:7" ht="31.2">
      <c r="A530" s="277" t="s">
        <v>166</v>
      </c>
      <c r="B530" s="278">
        <v>917</v>
      </c>
      <c r="C530" s="279">
        <v>10</v>
      </c>
      <c r="D530" s="279">
        <v>6</v>
      </c>
      <c r="E530" s="280" t="s">
        <v>587</v>
      </c>
      <c r="F530" s="281" t="s">
        <v>167</v>
      </c>
      <c r="G530" s="282">
        <v>39</v>
      </c>
    </row>
    <row r="531" spans="1:7" ht="31.2">
      <c r="A531" s="277" t="s">
        <v>588</v>
      </c>
      <c r="B531" s="278">
        <v>917</v>
      </c>
      <c r="C531" s="279">
        <v>10</v>
      </c>
      <c r="D531" s="279">
        <v>6</v>
      </c>
      <c r="E531" s="280" t="s">
        <v>589</v>
      </c>
      <c r="F531" s="281" t="s">
        <v>159</v>
      </c>
      <c r="G531" s="282">
        <v>2</v>
      </c>
    </row>
    <row r="532" spans="1:7" ht="31.2">
      <c r="A532" s="277" t="s">
        <v>166</v>
      </c>
      <c r="B532" s="278">
        <v>917</v>
      </c>
      <c r="C532" s="279">
        <v>10</v>
      </c>
      <c r="D532" s="279">
        <v>6</v>
      </c>
      <c r="E532" s="280" t="s">
        <v>589</v>
      </c>
      <c r="F532" s="281" t="s">
        <v>167</v>
      </c>
      <c r="G532" s="282">
        <v>2</v>
      </c>
    </row>
    <row r="533" spans="1:7" ht="31.2">
      <c r="A533" s="277" t="s">
        <v>590</v>
      </c>
      <c r="B533" s="278">
        <v>917</v>
      </c>
      <c r="C533" s="279">
        <v>10</v>
      </c>
      <c r="D533" s="279">
        <v>6</v>
      </c>
      <c r="E533" s="280" t="s">
        <v>591</v>
      </c>
      <c r="F533" s="281" t="s">
        <v>159</v>
      </c>
      <c r="G533" s="282">
        <v>11</v>
      </c>
    </row>
    <row r="534" spans="1:7" ht="31.2">
      <c r="A534" s="277" t="s">
        <v>166</v>
      </c>
      <c r="B534" s="278">
        <v>917</v>
      </c>
      <c r="C534" s="279">
        <v>10</v>
      </c>
      <c r="D534" s="279">
        <v>6</v>
      </c>
      <c r="E534" s="280" t="s">
        <v>591</v>
      </c>
      <c r="F534" s="281" t="s">
        <v>167</v>
      </c>
      <c r="G534" s="282">
        <v>11</v>
      </c>
    </row>
    <row r="535" spans="1:7">
      <c r="A535" s="277" t="s">
        <v>648</v>
      </c>
      <c r="B535" s="278">
        <v>917</v>
      </c>
      <c r="C535" s="279">
        <v>11</v>
      </c>
      <c r="D535" s="279">
        <v>0</v>
      </c>
      <c r="E535" s="280" t="s">
        <v>159</v>
      </c>
      <c r="F535" s="281" t="s">
        <v>159</v>
      </c>
      <c r="G535" s="282">
        <v>359</v>
      </c>
    </row>
    <row r="536" spans="1:7">
      <c r="A536" s="277" t="s">
        <v>523</v>
      </c>
      <c r="B536" s="278">
        <v>917</v>
      </c>
      <c r="C536" s="279">
        <v>11</v>
      </c>
      <c r="D536" s="279">
        <v>1</v>
      </c>
      <c r="E536" s="280" t="s">
        <v>159</v>
      </c>
      <c r="F536" s="281" t="s">
        <v>159</v>
      </c>
      <c r="G536" s="282">
        <v>359</v>
      </c>
    </row>
    <row r="537" spans="1:7" ht="46.8">
      <c r="A537" s="277" t="s">
        <v>504</v>
      </c>
      <c r="B537" s="278">
        <v>917</v>
      </c>
      <c r="C537" s="279">
        <v>11</v>
      </c>
      <c r="D537" s="279">
        <v>1</v>
      </c>
      <c r="E537" s="280" t="s">
        <v>505</v>
      </c>
      <c r="F537" s="281" t="s">
        <v>159</v>
      </c>
      <c r="G537" s="282">
        <v>359</v>
      </c>
    </row>
    <row r="538" spans="1:7" ht="46.8">
      <c r="A538" s="277" t="s">
        <v>517</v>
      </c>
      <c r="B538" s="278">
        <v>917</v>
      </c>
      <c r="C538" s="279">
        <v>11</v>
      </c>
      <c r="D538" s="279">
        <v>1</v>
      </c>
      <c r="E538" s="280" t="s">
        <v>518</v>
      </c>
      <c r="F538" s="281" t="s">
        <v>159</v>
      </c>
      <c r="G538" s="282">
        <v>359</v>
      </c>
    </row>
    <row r="539" spans="1:7" ht="31.2">
      <c r="A539" s="277" t="s">
        <v>519</v>
      </c>
      <c r="B539" s="278">
        <v>917</v>
      </c>
      <c r="C539" s="279">
        <v>11</v>
      </c>
      <c r="D539" s="279">
        <v>1</v>
      </c>
      <c r="E539" s="280" t="s">
        <v>520</v>
      </c>
      <c r="F539" s="281" t="s">
        <v>159</v>
      </c>
      <c r="G539" s="282">
        <v>274</v>
      </c>
    </row>
    <row r="540" spans="1:7" ht="31.2">
      <c r="A540" s="277" t="s">
        <v>521</v>
      </c>
      <c r="B540" s="278">
        <v>917</v>
      </c>
      <c r="C540" s="279">
        <v>11</v>
      </c>
      <c r="D540" s="279">
        <v>1</v>
      </c>
      <c r="E540" s="280" t="s">
        <v>522</v>
      </c>
      <c r="F540" s="281" t="s">
        <v>159</v>
      </c>
      <c r="G540" s="282">
        <v>253</v>
      </c>
    </row>
    <row r="541" spans="1:7" ht="31.2">
      <c r="A541" s="277" t="s">
        <v>166</v>
      </c>
      <c r="B541" s="278">
        <v>917</v>
      </c>
      <c r="C541" s="279">
        <v>11</v>
      </c>
      <c r="D541" s="279">
        <v>1</v>
      </c>
      <c r="E541" s="280" t="s">
        <v>522</v>
      </c>
      <c r="F541" s="281" t="s">
        <v>167</v>
      </c>
      <c r="G541" s="282">
        <v>253</v>
      </c>
    </row>
    <row r="542" spans="1:7" ht="31.2">
      <c r="A542" s="277" t="s">
        <v>524</v>
      </c>
      <c r="B542" s="278">
        <v>917</v>
      </c>
      <c r="C542" s="279">
        <v>11</v>
      </c>
      <c r="D542" s="279">
        <v>1</v>
      </c>
      <c r="E542" s="280" t="s">
        <v>525</v>
      </c>
      <c r="F542" s="281" t="s">
        <v>159</v>
      </c>
      <c r="G542" s="282">
        <v>6</v>
      </c>
    </row>
    <row r="543" spans="1:7" ht="31.2">
      <c r="A543" s="277" t="s">
        <v>166</v>
      </c>
      <c r="B543" s="278">
        <v>917</v>
      </c>
      <c r="C543" s="279">
        <v>11</v>
      </c>
      <c r="D543" s="279">
        <v>1</v>
      </c>
      <c r="E543" s="280" t="s">
        <v>525</v>
      </c>
      <c r="F543" s="281" t="s">
        <v>167</v>
      </c>
      <c r="G543" s="282">
        <v>6</v>
      </c>
    </row>
    <row r="544" spans="1:7" ht="46.8">
      <c r="A544" s="277" t="s">
        <v>526</v>
      </c>
      <c r="B544" s="278">
        <v>917</v>
      </c>
      <c r="C544" s="279">
        <v>11</v>
      </c>
      <c r="D544" s="279">
        <v>1</v>
      </c>
      <c r="E544" s="280" t="s">
        <v>527</v>
      </c>
      <c r="F544" s="281" t="s">
        <v>159</v>
      </c>
      <c r="G544" s="282">
        <v>15</v>
      </c>
    </row>
    <row r="545" spans="1:7" ht="31.2">
      <c r="A545" s="277" t="s">
        <v>166</v>
      </c>
      <c r="B545" s="278">
        <v>917</v>
      </c>
      <c r="C545" s="279">
        <v>11</v>
      </c>
      <c r="D545" s="279">
        <v>1</v>
      </c>
      <c r="E545" s="280" t="s">
        <v>527</v>
      </c>
      <c r="F545" s="281" t="s">
        <v>167</v>
      </c>
      <c r="G545" s="282">
        <v>15</v>
      </c>
    </row>
    <row r="546" spans="1:7" ht="31.2">
      <c r="A546" s="277" t="s">
        <v>530</v>
      </c>
      <c r="B546" s="278">
        <v>917</v>
      </c>
      <c r="C546" s="279">
        <v>11</v>
      </c>
      <c r="D546" s="279">
        <v>1</v>
      </c>
      <c r="E546" s="280" t="s">
        <v>531</v>
      </c>
      <c r="F546" s="281" t="s">
        <v>159</v>
      </c>
      <c r="G546" s="282">
        <v>85</v>
      </c>
    </row>
    <row r="547" spans="1:7" ht="31.2">
      <c r="A547" s="277" t="s">
        <v>532</v>
      </c>
      <c r="B547" s="278">
        <v>917</v>
      </c>
      <c r="C547" s="279">
        <v>11</v>
      </c>
      <c r="D547" s="279">
        <v>1</v>
      </c>
      <c r="E547" s="280" t="s">
        <v>533</v>
      </c>
      <c r="F547" s="281" t="s">
        <v>159</v>
      </c>
      <c r="G547" s="282">
        <v>75</v>
      </c>
    </row>
    <row r="548" spans="1:7" ht="31.2">
      <c r="A548" s="277" t="s">
        <v>166</v>
      </c>
      <c r="B548" s="278">
        <v>917</v>
      </c>
      <c r="C548" s="279">
        <v>11</v>
      </c>
      <c r="D548" s="279">
        <v>1</v>
      </c>
      <c r="E548" s="280" t="s">
        <v>533</v>
      </c>
      <c r="F548" s="281" t="s">
        <v>167</v>
      </c>
      <c r="G548" s="282">
        <v>75</v>
      </c>
    </row>
    <row r="549" spans="1:7" ht="31.2">
      <c r="A549" s="277" t="s">
        <v>534</v>
      </c>
      <c r="B549" s="278">
        <v>917</v>
      </c>
      <c r="C549" s="279">
        <v>11</v>
      </c>
      <c r="D549" s="279">
        <v>1</v>
      </c>
      <c r="E549" s="280" t="s">
        <v>535</v>
      </c>
      <c r="F549" s="281" t="s">
        <v>159</v>
      </c>
      <c r="G549" s="282">
        <v>10</v>
      </c>
    </row>
    <row r="550" spans="1:7" ht="31.2">
      <c r="A550" s="277" t="s">
        <v>166</v>
      </c>
      <c r="B550" s="278">
        <v>917</v>
      </c>
      <c r="C550" s="279">
        <v>11</v>
      </c>
      <c r="D550" s="279">
        <v>1</v>
      </c>
      <c r="E550" s="280" t="s">
        <v>535</v>
      </c>
      <c r="F550" s="281" t="s">
        <v>167</v>
      </c>
      <c r="G550" s="282">
        <v>10</v>
      </c>
    </row>
    <row r="551" spans="1:7" s="276" customFormat="1" ht="31.2">
      <c r="A551" s="270" t="s">
        <v>663</v>
      </c>
      <c r="B551" s="271">
        <v>918</v>
      </c>
      <c r="C551" s="272">
        <v>0</v>
      </c>
      <c r="D551" s="272">
        <v>0</v>
      </c>
      <c r="E551" s="273" t="s">
        <v>159</v>
      </c>
      <c r="F551" s="274" t="s">
        <v>159</v>
      </c>
      <c r="G551" s="275">
        <v>133022.39999999999</v>
      </c>
    </row>
    <row r="552" spans="1:7" ht="31.2">
      <c r="A552" s="277" t="s">
        <v>640</v>
      </c>
      <c r="B552" s="278">
        <v>918</v>
      </c>
      <c r="C552" s="279">
        <v>3</v>
      </c>
      <c r="D552" s="279">
        <v>0</v>
      </c>
      <c r="E552" s="280" t="s">
        <v>159</v>
      </c>
      <c r="F552" s="281" t="s">
        <v>159</v>
      </c>
      <c r="G552" s="282">
        <v>4501.8</v>
      </c>
    </row>
    <row r="553" spans="1:7" ht="31.2">
      <c r="A553" s="277" t="s">
        <v>503</v>
      </c>
      <c r="B553" s="278">
        <v>918</v>
      </c>
      <c r="C553" s="279">
        <v>3</v>
      </c>
      <c r="D553" s="279">
        <v>14</v>
      </c>
      <c r="E553" s="280" t="s">
        <v>159</v>
      </c>
      <c r="F553" s="281" t="s">
        <v>159</v>
      </c>
      <c r="G553" s="282">
        <v>4501.8</v>
      </c>
    </row>
    <row r="554" spans="1:7" ht="46.8">
      <c r="A554" s="277" t="s">
        <v>463</v>
      </c>
      <c r="B554" s="278">
        <v>918</v>
      </c>
      <c r="C554" s="279">
        <v>3</v>
      </c>
      <c r="D554" s="279">
        <v>14</v>
      </c>
      <c r="E554" s="280" t="s">
        <v>464</v>
      </c>
      <c r="F554" s="281" t="s">
        <v>159</v>
      </c>
      <c r="G554" s="282">
        <v>4501.8</v>
      </c>
    </row>
    <row r="555" spans="1:7" ht="31.2">
      <c r="A555" s="277" t="s">
        <v>485</v>
      </c>
      <c r="B555" s="278">
        <v>918</v>
      </c>
      <c r="C555" s="279">
        <v>3</v>
      </c>
      <c r="D555" s="279">
        <v>14</v>
      </c>
      <c r="E555" s="280" t="s">
        <v>486</v>
      </c>
      <c r="F555" s="281" t="s">
        <v>159</v>
      </c>
      <c r="G555" s="282">
        <v>4501.8</v>
      </c>
    </row>
    <row r="556" spans="1:7" ht="62.4">
      <c r="A556" s="277" t="s">
        <v>499</v>
      </c>
      <c r="B556" s="278">
        <v>918</v>
      </c>
      <c r="C556" s="279">
        <v>3</v>
      </c>
      <c r="D556" s="279">
        <v>14</v>
      </c>
      <c r="E556" s="280" t="s">
        <v>500</v>
      </c>
      <c r="F556" s="281" t="s">
        <v>159</v>
      </c>
      <c r="G556" s="282">
        <v>4501.8</v>
      </c>
    </row>
    <row r="557" spans="1:7">
      <c r="A557" s="277" t="s">
        <v>174</v>
      </c>
      <c r="B557" s="278">
        <v>918</v>
      </c>
      <c r="C557" s="279">
        <v>3</v>
      </c>
      <c r="D557" s="279">
        <v>14</v>
      </c>
      <c r="E557" s="280" t="s">
        <v>502</v>
      </c>
      <c r="F557" s="281" t="s">
        <v>159</v>
      </c>
      <c r="G557" s="282">
        <v>4501.8</v>
      </c>
    </row>
    <row r="558" spans="1:7" ht="60.75" customHeight="1">
      <c r="A558" s="277" t="s">
        <v>180</v>
      </c>
      <c r="B558" s="278">
        <v>918</v>
      </c>
      <c r="C558" s="279">
        <v>3</v>
      </c>
      <c r="D558" s="279">
        <v>14</v>
      </c>
      <c r="E558" s="280" t="s">
        <v>502</v>
      </c>
      <c r="F558" s="281" t="s">
        <v>181</v>
      </c>
      <c r="G558" s="282">
        <v>3337.5</v>
      </c>
    </row>
    <row r="559" spans="1:7" ht="31.2">
      <c r="A559" s="277" t="s">
        <v>166</v>
      </c>
      <c r="B559" s="278">
        <v>918</v>
      </c>
      <c r="C559" s="279">
        <v>3</v>
      </c>
      <c r="D559" s="279">
        <v>14</v>
      </c>
      <c r="E559" s="280" t="s">
        <v>502</v>
      </c>
      <c r="F559" s="281" t="s">
        <v>167</v>
      </c>
      <c r="G559" s="282">
        <v>1164.3</v>
      </c>
    </row>
    <row r="560" spans="1:7">
      <c r="A560" s="277" t="s">
        <v>641</v>
      </c>
      <c r="B560" s="278">
        <v>918</v>
      </c>
      <c r="C560" s="279">
        <v>4</v>
      </c>
      <c r="D560" s="279">
        <v>0</v>
      </c>
      <c r="E560" s="280" t="s">
        <v>159</v>
      </c>
      <c r="F560" s="281" t="s">
        <v>159</v>
      </c>
      <c r="G560" s="282">
        <v>400.9</v>
      </c>
    </row>
    <row r="561" spans="1:7">
      <c r="A561" s="277" t="s">
        <v>473</v>
      </c>
      <c r="B561" s="278">
        <v>918</v>
      </c>
      <c r="C561" s="279">
        <v>4</v>
      </c>
      <c r="D561" s="279">
        <v>9</v>
      </c>
      <c r="E561" s="280" t="s">
        <v>159</v>
      </c>
      <c r="F561" s="281" t="s">
        <v>159</v>
      </c>
      <c r="G561" s="282">
        <v>400.9</v>
      </c>
    </row>
    <row r="562" spans="1:7" ht="46.8">
      <c r="A562" s="277" t="s">
        <v>463</v>
      </c>
      <c r="B562" s="278">
        <v>918</v>
      </c>
      <c r="C562" s="279">
        <v>4</v>
      </c>
      <c r="D562" s="279">
        <v>9</v>
      </c>
      <c r="E562" s="280" t="s">
        <v>464</v>
      </c>
      <c r="F562" s="281" t="s">
        <v>159</v>
      </c>
      <c r="G562" s="282">
        <v>400.9</v>
      </c>
    </row>
    <row r="563" spans="1:7" ht="46.8">
      <c r="A563" s="277" t="s">
        <v>465</v>
      </c>
      <c r="B563" s="278">
        <v>918</v>
      </c>
      <c r="C563" s="279">
        <v>4</v>
      </c>
      <c r="D563" s="279">
        <v>9</v>
      </c>
      <c r="E563" s="280" t="s">
        <v>466</v>
      </c>
      <c r="F563" s="281" t="s">
        <v>159</v>
      </c>
      <c r="G563" s="282">
        <v>400.9</v>
      </c>
    </row>
    <row r="564" spans="1:7" ht="46.8">
      <c r="A564" s="277" t="s">
        <v>467</v>
      </c>
      <c r="B564" s="278">
        <v>918</v>
      </c>
      <c r="C564" s="279">
        <v>4</v>
      </c>
      <c r="D564" s="279">
        <v>9</v>
      </c>
      <c r="E564" s="280" t="s">
        <v>468</v>
      </c>
      <c r="F564" s="281" t="s">
        <v>159</v>
      </c>
      <c r="G564" s="282">
        <v>400.9</v>
      </c>
    </row>
    <row r="565" spans="1:7">
      <c r="A565" s="277" t="s">
        <v>471</v>
      </c>
      <c r="B565" s="278">
        <v>918</v>
      </c>
      <c r="C565" s="279">
        <v>4</v>
      </c>
      <c r="D565" s="279">
        <v>9</v>
      </c>
      <c r="E565" s="280" t="s">
        <v>472</v>
      </c>
      <c r="F565" s="281" t="s">
        <v>159</v>
      </c>
      <c r="G565" s="282">
        <v>400.9</v>
      </c>
    </row>
    <row r="566" spans="1:7" ht="31.2">
      <c r="A566" s="277" t="s">
        <v>166</v>
      </c>
      <c r="B566" s="278">
        <v>918</v>
      </c>
      <c r="C566" s="279">
        <v>4</v>
      </c>
      <c r="D566" s="279">
        <v>9</v>
      </c>
      <c r="E566" s="280" t="s">
        <v>472</v>
      </c>
      <c r="F566" s="281" t="s">
        <v>167</v>
      </c>
      <c r="G566" s="282">
        <v>400.9</v>
      </c>
    </row>
    <row r="567" spans="1:7">
      <c r="A567" s="277" t="s">
        <v>642</v>
      </c>
      <c r="B567" s="278">
        <v>918</v>
      </c>
      <c r="C567" s="279">
        <v>5</v>
      </c>
      <c r="D567" s="279">
        <v>0</v>
      </c>
      <c r="E567" s="280" t="s">
        <v>159</v>
      </c>
      <c r="F567" s="281" t="s">
        <v>159</v>
      </c>
      <c r="G567" s="282">
        <v>5631.8</v>
      </c>
    </row>
    <row r="568" spans="1:7">
      <c r="A568" s="277" t="s">
        <v>476</v>
      </c>
      <c r="B568" s="278">
        <v>918</v>
      </c>
      <c r="C568" s="279">
        <v>5</v>
      </c>
      <c r="D568" s="279">
        <v>3</v>
      </c>
      <c r="E568" s="280" t="s">
        <v>159</v>
      </c>
      <c r="F568" s="281" t="s">
        <v>159</v>
      </c>
      <c r="G568" s="282">
        <v>16.399999999999999</v>
      </c>
    </row>
    <row r="569" spans="1:7" ht="46.8">
      <c r="A569" s="277" t="s">
        <v>463</v>
      </c>
      <c r="B569" s="278">
        <v>918</v>
      </c>
      <c r="C569" s="279">
        <v>5</v>
      </c>
      <c r="D569" s="279">
        <v>3</v>
      </c>
      <c r="E569" s="280" t="s">
        <v>464</v>
      </c>
      <c r="F569" s="281" t="s">
        <v>159</v>
      </c>
      <c r="G569" s="282">
        <v>16.399999999999999</v>
      </c>
    </row>
    <row r="570" spans="1:7" ht="46.8">
      <c r="A570" s="277" t="s">
        <v>465</v>
      </c>
      <c r="B570" s="278">
        <v>918</v>
      </c>
      <c r="C570" s="279">
        <v>5</v>
      </c>
      <c r="D570" s="279">
        <v>3</v>
      </c>
      <c r="E570" s="280" t="s">
        <v>466</v>
      </c>
      <c r="F570" s="281" t="s">
        <v>159</v>
      </c>
      <c r="G570" s="282">
        <v>16.399999999999999</v>
      </c>
    </row>
    <row r="571" spans="1:7" ht="46.8">
      <c r="A571" s="277" t="s">
        <v>467</v>
      </c>
      <c r="B571" s="278">
        <v>918</v>
      </c>
      <c r="C571" s="279">
        <v>5</v>
      </c>
      <c r="D571" s="279">
        <v>3</v>
      </c>
      <c r="E571" s="280" t="s">
        <v>468</v>
      </c>
      <c r="F571" s="281" t="s">
        <v>159</v>
      </c>
      <c r="G571" s="282">
        <v>16.399999999999999</v>
      </c>
    </row>
    <row r="572" spans="1:7" ht="48" customHeight="1">
      <c r="A572" s="277" t="s">
        <v>474</v>
      </c>
      <c r="B572" s="278">
        <v>918</v>
      </c>
      <c r="C572" s="279">
        <v>5</v>
      </c>
      <c r="D572" s="279">
        <v>3</v>
      </c>
      <c r="E572" s="280" t="s">
        <v>475</v>
      </c>
      <c r="F572" s="281" t="s">
        <v>159</v>
      </c>
      <c r="G572" s="282">
        <v>16.399999999999999</v>
      </c>
    </row>
    <row r="573" spans="1:7" ht="31.2">
      <c r="A573" s="277" t="s">
        <v>166</v>
      </c>
      <c r="B573" s="278">
        <v>918</v>
      </c>
      <c r="C573" s="279">
        <v>5</v>
      </c>
      <c r="D573" s="279">
        <v>3</v>
      </c>
      <c r="E573" s="280" t="s">
        <v>475</v>
      </c>
      <c r="F573" s="281" t="s">
        <v>167</v>
      </c>
      <c r="G573" s="282">
        <v>16.399999999999999</v>
      </c>
    </row>
    <row r="574" spans="1:7" ht="31.2">
      <c r="A574" s="277" t="s">
        <v>328</v>
      </c>
      <c r="B574" s="278">
        <v>918</v>
      </c>
      <c r="C574" s="279">
        <v>5</v>
      </c>
      <c r="D574" s="279">
        <v>5</v>
      </c>
      <c r="E574" s="280" t="s">
        <v>159</v>
      </c>
      <c r="F574" s="281" t="s">
        <v>159</v>
      </c>
      <c r="G574" s="282">
        <v>5615.3</v>
      </c>
    </row>
    <row r="575" spans="1:7" ht="62.4">
      <c r="A575" s="277" t="s">
        <v>287</v>
      </c>
      <c r="B575" s="278">
        <v>918</v>
      </c>
      <c r="C575" s="279">
        <v>5</v>
      </c>
      <c r="D575" s="279">
        <v>5</v>
      </c>
      <c r="E575" s="280" t="s">
        <v>288</v>
      </c>
      <c r="F575" s="281" t="s">
        <v>159</v>
      </c>
      <c r="G575" s="282">
        <v>5615.3</v>
      </c>
    </row>
    <row r="576" spans="1:7" ht="46.5" customHeight="1">
      <c r="A576" s="277" t="s">
        <v>323</v>
      </c>
      <c r="B576" s="278">
        <v>918</v>
      </c>
      <c r="C576" s="279">
        <v>5</v>
      </c>
      <c r="D576" s="279">
        <v>5</v>
      </c>
      <c r="E576" s="280" t="s">
        <v>324</v>
      </c>
      <c r="F576" s="281" t="s">
        <v>159</v>
      </c>
      <c r="G576" s="282">
        <v>5615.3</v>
      </c>
    </row>
    <row r="577" spans="1:7" ht="31.2">
      <c r="A577" s="277" t="s">
        <v>325</v>
      </c>
      <c r="B577" s="278">
        <v>918</v>
      </c>
      <c r="C577" s="279">
        <v>5</v>
      </c>
      <c r="D577" s="279">
        <v>5</v>
      </c>
      <c r="E577" s="280" t="s">
        <v>326</v>
      </c>
      <c r="F577" s="281" t="s">
        <v>159</v>
      </c>
      <c r="G577" s="282">
        <v>4707.3</v>
      </c>
    </row>
    <row r="578" spans="1:7" ht="31.2">
      <c r="A578" s="277" t="s">
        <v>225</v>
      </c>
      <c r="B578" s="278">
        <v>918</v>
      </c>
      <c r="C578" s="279">
        <v>5</v>
      </c>
      <c r="D578" s="279">
        <v>5</v>
      </c>
      <c r="E578" s="280" t="s">
        <v>327</v>
      </c>
      <c r="F578" s="281" t="s">
        <v>159</v>
      </c>
      <c r="G578" s="282">
        <v>4707.3</v>
      </c>
    </row>
    <row r="579" spans="1:7" ht="60.75" customHeight="1">
      <c r="A579" s="277" t="s">
        <v>180</v>
      </c>
      <c r="B579" s="278">
        <v>918</v>
      </c>
      <c r="C579" s="279">
        <v>5</v>
      </c>
      <c r="D579" s="279">
        <v>5</v>
      </c>
      <c r="E579" s="280" t="s">
        <v>327</v>
      </c>
      <c r="F579" s="281" t="s">
        <v>181</v>
      </c>
      <c r="G579" s="282">
        <v>4634.6000000000004</v>
      </c>
    </row>
    <row r="580" spans="1:7" ht="31.2">
      <c r="A580" s="277" t="s">
        <v>166</v>
      </c>
      <c r="B580" s="278">
        <v>918</v>
      </c>
      <c r="C580" s="279">
        <v>5</v>
      </c>
      <c r="D580" s="279">
        <v>5</v>
      </c>
      <c r="E580" s="280" t="s">
        <v>327</v>
      </c>
      <c r="F580" s="281" t="s">
        <v>167</v>
      </c>
      <c r="G580" s="282">
        <v>71.900000000000006</v>
      </c>
    </row>
    <row r="581" spans="1:7">
      <c r="A581" s="277" t="s">
        <v>176</v>
      </c>
      <c r="B581" s="278">
        <v>918</v>
      </c>
      <c r="C581" s="279">
        <v>5</v>
      </c>
      <c r="D581" s="279">
        <v>5</v>
      </c>
      <c r="E581" s="280" t="s">
        <v>327</v>
      </c>
      <c r="F581" s="281" t="s">
        <v>177</v>
      </c>
      <c r="G581" s="282">
        <v>0.8</v>
      </c>
    </row>
    <row r="582" spans="1:7" ht="31.2">
      <c r="A582" s="277" t="s">
        <v>329</v>
      </c>
      <c r="B582" s="278">
        <v>918</v>
      </c>
      <c r="C582" s="279">
        <v>5</v>
      </c>
      <c r="D582" s="279">
        <v>5</v>
      </c>
      <c r="E582" s="280" t="s">
        <v>330</v>
      </c>
      <c r="F582" s="281" t="s">
        <v>159</v>
      </c>
      <c r="G582" s="282">
        <v>908</v>
      </c>
    </row>
    <row r="583" spans="1:7" ht="61.5" customHeight="1">
      <c r="A583" s="277" t="s">
        <v>331</v>
      </c>
      <c r="B583" s="278">
        <v>918</v>
      </c>
      <c r="C583" s="279">
        <v>5</v>
      </c>
      <c r="D583" s="279">
        <v>5</v>
      </c>
      <c r="E583" s="280" t="s">
        <v>332</v>
      </c>
      <c r="F583" s="281" t="s">
        <v>159</v>
      </c>
      <c r="G583" s="282">
        <v>908</v>
      </c>
    </row>
    <row r="584" spans="1:7" ht="60.75" customHeight="1">
      <c r="A584" s="277" t="s">
        <v>180</v>
      </c>
      <c r="B584" s="278">
        <v>918</v>
      </c>
      <c r="C584" s="279">
        <v>5</v>
      </c>
      <c r="D584" s="279">
        <v>5</v>
      </c>
      <c r="E584" s="280" t="s">
        <v>332</v>
      </c>
      <c r="F584" s="281" t="s">
        <v>181</v>
      </c>
      <c r="G584" s="282">
        <v>864.8</v>
      </c>
    </row>
    <row r="585" spans="1:7" ht="31.2">
      <c r="A585" s="277" t="s">
        <v>166</v>
      </c>
      <c r="B585" s="278">
        <v>918</v>
      </c>
      <c r="C585" s="279">
        <v>5</v>
      </c>
      <c r="D585" s="279">
        <v>5</v>
      </c>
      <c r="E585" s="280" t="s">
        <v>332</v>
      </c>
      <c r="F585" s="281" t="s">
        <v>167</v>
      </c>
      <c r="G585" s="282">
        <v>43.2</v>
      </c>
    </row>
    <row r="586" spans="1:7">
      <c r="A586" s="277" t="s">
        <v>643</v>
      </c>
      <c r="B586" s="278">
        <v>918</v>
      </c>
      <c r="C586" s="279">
        <v>6</v>
      </c>
      <c r="D586" s="279">
        <v>0</v>
      </c>
      <c r="E586" s="280" t="s">
        <v>159</v>
      </c>
      <c r="F586" s="281" t="s">
        <v>159</v>
      </c>
      <c r="G586" s="282">
        <v>111393.9</v>
      </c>
    </row>
    <row r="587" spans="1:7">
      <c r="A587" s="277" t="s">
        <v>308</v>
      </c>
      <c r="B587" s="278">
        <v>918</v>
      </c>
      <c r="C587" s="279">
        <v>6</v>
      </c>
      <c r="D587" s="279">
        <v>5</v>
      </c>
      <c r="E587" s="280" t="s">
        <v>159</v>
      </c>
      <c r="F587" s="281" t="s">
        <v>159</v>
      </c>
      <c r="G587" s="282">
        <v>111393.9</v>
      </c>
    </row>
    <row r="588" spans="1:7" ht="62.4">
      <c r="A588" s="277" t="s">
        <v>287</v>
      </c>
      <c r="B588" s="278">
        <v>918</v>
      </c>
      <c r="C588" s="279">
        <v>6</v>
      </c>
      <c r="D588" s="279">
        <v>5</v>
      </c>
      <c r="E588" s="280" t="s">
        <v>288</v>
      </c>
      <c r="F588" s="281" t="s">
        <v>159</v>
      </c>
      <c r="G588" s="282">
        <v>111393.9</v>
      </c>
    </row>
    <row r="589" spans="1:7" ht="46.8">
      <c r="A589" s="277" t="s">
        <v>302</v>
      </c>
      <c r="B589" s="278">
        <v>918</v>
      </c>
      <c r="C589" s="279">
        <v>6</v>
      </c>
      <c r="D589" s="279">
        <v>5</v>
      </c>
      <c r="E589" s="280" t="s">
        <v>303</v>
      </c>
      <c r="F589" s="281" t="s">
        <v>159</v>
      </c>
      <c r="G589" s="282">
        <v>111393.9</v>
      </c>
    </row>
    <row r="590" spans="1:7" ht="46.8">
      <c r="A590" s="277" t="s">
        <v>304</v>
      </c>
      <c r="B590" s="278">
        <v>918</v>
      </c>
      <c r="C590" s="279">
        <v>6</v>
      </c>
      <c r="D590" s="279">
        <v>5</v>
      </c>
      <c r="E590" s="280" t="s">
        <v>305</v>
      </c>
      <c r="F590" s="281" t="s">
        <v>159</v>
      </c>
      <c r="G590" s="282">
        <v>111393.9</v>
      </c>
    </row>
    <row r="591" spans="1:7" ht="31.2">
      <c r="A591" s="277" t="s">
        <v>306</v>
      </c>
      <c r="B591" s="278">
        <v>918</v>
      </c>
      <c r="C591" s="279">
        <v>6</v>
      </c>
      <c r="D591" s="279">
        <v>5</v>
      </c>
      <c r="E591" s="280" t="s">
        <v>307</v>
      </c>
      <c r="F591" s="281" t="s">
        <v>159</v>
      </c>
      <c r="G591" s="282">
        <v>111393.9</v>
      </c>
    </row>
    <row r="592" spans="1:7" ht="31.2">
      <c r="A592" s="277" t="s">
        <v>295</v>
      </c>
      <c r="B592" s="278">
        <v>918</v>
      </c>
      <c r="C592" s="279">
        <v>6</v>
      </c>
      <c r="D592" s="279">
        <v>5</v>
      </c>
      <c r="E592" s="280" t="s">
        <v>307</v>
      </c>
      <c r="F592" s="281" t="s">
        <v>296</v>
      </c>
      <c r="G592" s="282">
        <v>111393.9</v>
      </c>
    </row>
    <row r="593" spans="1:7">
      <c r="A593" s="277" t="s">
        <v>644</v>
      </c>
      <c r="B593" s="278">
        <v>918</v>
      </c>
      <c r="C593" s="279">
        <v>7</v>
      </c>
      <c r="D593" s="279">
        <v>0</v>
      </c>
      <c r="E593" s="280" t="s">
        <v>159</v>
      </c>
      <c r="F593" s="281" t="s">
        <v>159</v>
      </c>
      <c r="G593" s="282">
        <v>874</v>
      </c>
    </row>
    <row r="594" spans="1:7">
      <c r="A594" s="277" t="s">
        <v>189</v>
      </c>
      <c r="B594" s="278">
        <v>918</v>
      </c>
      <c r="C594" s="279">
        <v>7</v>
      </c>
      <c r="D594" s="279">
        <v>2</v>
      </c>
      <c r="E594" s="280" t="s">
        <v>159</v>
      </c>
      <c r="F594" s="281" t="s">
        <v>159</v>
      </c>
      <c r="G594" s="282">
        <v>834</v>
      </c>
    </row>
    <row r="595" spans="1:7" ht="47.25" customHeight="1">
      <c r="A595" s="277" t="s">
        <v>287</v>
      </c>
      <c r="B595" s="278">
        <v>918</v>
      </c>
      <c r="C595" s="279">
        <v>7</v>
      </c>
      <c r="D595" s="279">
        <v>2</v>
      </c>
      <c r="E595" s="280" t="s">
        <v>288</v>
      </c>
      <c r="F595" s="281" t="s">
        <v>159</v>
      </c>
      <c r="G595" s="282">
        <v>834</v>
      </c>
    </row>
    <row r="596" spans="1:7" ht="46.8">
      <c r="A596" s="277" t="s">
        <v>289</v>
      </c>
      <c r="B596" s="278">
        <v>918</v>
      </c>
      <c r="C596" s="279">
        <v>7</v>
      </c>
      <c r="D596" s="279">
        <v>2</v>
      </c>
      <c r="E596" s="280" t="s">
        <v>290</v>
      </c>
      <c r="F596" s="281" t="s">
        <v>159</v>
      </c>
      <c r="G596" s="282">
        <v>834</v>
      </c>
    </row>
    <row r="597" spans="1:7" ht="46.8">
      <c r="A597" s="277" t="s">
        <v>291</v>
      </c>
      <c r="B597" s="278">
        <v>918</v>
      </c>
      <c r="C597" s="279">
        <v>7</v>
      </c>
      <c r="D597" s="279">
        <v>2</v>
      </c>
      <c r="E597" s="280" t="s">
        <v>292</v>
      </c>
      <c r="F597" s="281" t="s">
        <v>159</v>
      </c>
      <c r="G597" s="282">
        <v>834</v>
      </c>
    </row>
    <row r="598" spans="1:7" ht="31.2">
      <c r="A598" s="277" t="s">
        <v>293</v>
      </c>
      <c r="B598" s="278">
        <v>918</v>
      </c>
      <c r="C598" s="279">
        <v>7</v>
      </c>
      <c r="D598" s="279">
        <v>2</v>
      </c>
      <c r="E598" s="280" t="s">
        <v>294</v>
      </c>
      <c r="F598" s="281" t="s">
        <v>159</v>
      </c>
      <c r="G598" s="282">
        <v>834</v>
      </c>
    </row>
    <row r="599" spans="1:7" ht="31.2">
      <c r="A599" s="277" t="s">
        <v>295</v>
      </c>
      <c r="B599" s="278">
        <v>918</v>
      </c>
      <c r="C599" s="279">
        <v>7</v>
      </c>
      <c r="D599" s="279">
        <v>2</v>
      </c>
      <c r="E599" s="280" t="s">
        <v>294</v>
      </c>
      <c r="F599" s="281" t="s">
        <v>296</v>
      </c>
      <c r="G599" s="282">
        <v>834</v>
      </c>
    </row>
    <row r="600" spans="1:7" ht="31.2">
      <c r="A600" s="277" t="s">
        <v>173</v>
      </c>
      <c r="B600" s="278">
        <v>918</v>
      </c>
      <c r="C600" s="279">
        <v>7</v>
      </c>
      <c r="D600" s="279">
        <v>5</v>
      </c>
      <c r="E600" s="280" t="s">
        <v>159</v>
      </c>
      <c r="F600" s="281" t="s">
        <v>159</v>
      </c>
      <c r="G600" s="282">
        <v>40</v>
      </c>
    </row>
    <row r="601" spans="1:7" ht="46.8">
      <c r="A601" s="277" t="s">
        <v>463</v>
      </c>
      <c r="B601" s="278">
        <v>918</v>
      </c>
      <c r="C601" s="279">
        <v>7</v>
      </c>
      <c r="D601" s="279">
        <v>5</v>
      </c>
      <c r="E601" s="280" t="s">
        <v>464</v>
      </c>
      <c r="F601" s="281" t="s">
        <v>159</v>
      </c>
      <c r="G601" s="282">
        <v>40</v>
      </c>
    </row>
    <row r="602" spans="1:7" ht="31.2">
      <c r="A602" s="277" t="s">
        <v>485</v>
      </c>
      <c r="B602" s="278">
        <v>918</v>
      </c>
      <c r="C602" s="279">
        <v>7</v>
      </c>
      <c r="D602" s="279">
        <v>5</v>
      </c>
      <c r="E602" s="280" t="s">
        <v>486</v>
      </c>
      <c r="F602" s="281" t="s">
        <v>159</v>
      </c>
      <c r="G602" s="282">
        <v>40</v>
      </c>
    </row>
    <row r="603" spans="1:7" ht="62.4">
      <c r="A603" s="277" t="s">
        <v>499</v>
      </c>
      <c r="B603" s="278">
        <v>918</v>
      </c>
      <c r="C603" s="279">
        <v>7</v>
      </c>
      <c r="D603" s="279">
        <v>5</v>
      </c>
      <c r="E603" s="280" t="s">
        <v>500</v>
      </c>
      <c r="F603" s="281" t="s">
        <v>159</v>
      </c>
      <c r="G603" s="282">
        <v>40</v>
      </c>
    </row>
    <row r="604" spans="1:7" ht="31.2">
      <c r="A604" s="277" t="s">
        <v>171</v>
      </c>
      <c r="B604" s="278">
        <v>918</v>
      </c>
      <c r="C604" s="279">
        <v>7</v>
      </c>
      <c r="D604" s="279">
        <v>5</v>
      </c>
      <c r="E604" s="280" t="s">
        <v>501</v>
      </c>
      <c r="F604" s="281" t="s">
        <v>159</v>
      </c>
      <c r="G604" s="282">
        <v>40</v>
      </c>
    </row>
    <row r="605" spans="1:7" ht="31.2">
      <c r="A605" s="277" t="s">
        <v>166</v>
      </c>
      <c r="B605" s="278">
        <v>918</v>
      </c>
      <c r="C605" s="279">
        <v>7</v>
      </c>
      <c r="D605" s="279">
        <v>5</v>
      </c>
      <c r="E605" s="280" t="s">
        <v>501</v>
      </c>
      <c r="F605" s="281" t="s">
        <v>167</v>
      </c>
      <c r="G605" s="282">
        <v>40</v>
      </c>
    </row>
    <row r="606" spans="1:7">
      <c r="A606" s="277" t="s">
        <v>647</v>
      </c>
      <c r="B606" s="278">
        <v>918</v>
      </c>
      <c r="C606" s="279">
        <v>10</v>
      </c>
      <c r="D606" s="279">
        <v>0</v>
      </c>
      <c r="E606" s="280" t="s">
        <v>159</v>
      </c>
      <c r="F606" s="281" t="s">
        <v>159</v>
      </c>
      <c r="G606" s="282">
        <v>10220</v>
      </c>
    </row>
    <row r="607" spans="1:7">
      <c r="A607" s="277" t="s">
        <v>335</v>
      </c>
      <c r="B607" s="278">
        <v>918</v>
      </c>
      <c r="C607" s="279">
        <v>10</v>
      </c>
      <c r="D607" s="279">
        <v>3</v>
      </c>
      <c r="E607" s="280" t="s">
        <v>159</v>
      </c>
      <c r="F607" s="281" t="s">
        <v>159</v>
      </c>
      <c r="G607" s="282">
        <v>10220</v>
      </c>
    </row>
    <row r="608" spans="1:7" ht="62.4">
      <c r="A608" s="277" t="s">
        <v>287</v>
      </c>
      <c r="B608" s="278">
        <v>918</v>
      </c>
      <c r="C608" s="279">
        <v>10</v>
      </c>
      <c r="D608" s="279">
        <v>3</v>
      </c>
      <c r="E608" s="280" t="s">
        <v>288</v>
      </c>
      <c r="F608" s="281" t="s">
        <v>159</v>
      </c>
      <c r="G608" s="282">
        <v>10220</v>
      </c>
    </row>
    <row r="609" spans="1:7" ht="47.25" customHeight="1">
      <c r="A609" s="277" t="s">
        <v>323</v>
      </c>
      <c r="B609" s="278">
        <v>918</v>
      </c>
      <c r="C609" s="279">
        <v>10</v>
      </c>
      <c r="D609" s="279">
        <v>3</v>
      </c>
      <c r="E609" s="280" t="s">
        <v>324</v>
      </c>
      <c r="F609" s="281" t="s">
        <v>159</v>
      </c>
      <c r="G609" s="282">
        <v>10220</v>
      </c>
    </row>
    <row r="610" spans="1:7" ht="31.2">
      <c r="A610" s="277" t="s">
        <v>329</v>
      </c>
      <c r="B610" s="278">
        <v>918</v>
      </c>
      <c r="C610" s="279">
        <v>10</v>
      </c>
      <c r="D610" s="279">
        <v>3</v>
      </c>
      <c r="E610" s="280" t="s">
        <v>330</v>
      </c>
      <c r="F610" s="281" t="s">
        <v>159</v>
      </c>
      <c r="G610" s="282">
        <v>10220</v>
      </c>
    </row>
    <row r="611" spans="1:7" ht="31.2">
      <c r="A611" s="277" t="s">
        <v>333</v>
      </c>
      <c r="B611" s="278">
        <v>918</v>
      </c>
      <c r="C611" s="279">
        <v>10</v>
      </c>
      <c r="D611" s="279">
        <v>3</v>
      </c>
      <c r="E611" s="280" t="s">
        <v>334</v>
      </c>
      <c r="F611" s="281" t="s">
        <v>159</v>
      </c>
      <c r="G611" s="282">
        <v>10220</v>
      </c>
    </row>
    <row r="612" spans="1:7" ht="31.2">
      <c r="A612" s="277" t="s">
        <v>166</v>
      </c>
      <c r="B612" s="278">
        <v>918</v>
      </c>
      <c r="C612" s="279">
        <v>10</v>
      </c>
      <c r="D612" s="279">
        <v>3</v>
      </c>
      <c r="E612" s="280" t="s">
        <v>334</v>
      </c>
      <c r="F612" s="281" t="s">
        <v>167</v>
      </c>
      <c r="G612" s="282">
        <v>230</v>
      </c>
    </row>
    <row r="613" spans="1:7">
      <c r="A613" s="277" t="s">
        <v>237</v>
      </c>
      <c r="B613" s="278">
        <v>918</v>
      </c>
      <c r="C613" s="279">
        <v>10</v>
      </c>
      <c r="D613" s="279">
        <v>3</v>
      </c>
      <c r="E613" s="280" t="s">
        <v>334</v>
      </c>
      <c r="F613" s="281" t="s">
        <v>238</v>
      </c>
      <c r="G613" s="282">
        <v>9990</v>
      </c>
    </row>
    <row r="614" spans="1:7" s="276" customFormat="1">
      <c r="A614" s="270" t="s">
        <v>664</v>
      </c>
      <c r="B614" s="271">
        <v>923</v>
      </c>
      <c r="C614" s="272">
        <v>0</v>
      </c>
      <c r="D614" s="272">
        <v>0</v>
      </c>
      <c r="E614" s="273" t="s">
        <v>159</v>
      </c>
      <c r="F614" s="274" t="s">
        <v>159</v>
      </c>
      <c r="G614" s="275">
        <v>1564</v>
      </c>
    </row>
    <row r="615" spans="1:7">
      <c r="A615" s="277" t="s">
        <v>638</v>
      </c>
      <c r="B615" s="278">
        <v>923</v>
      </c>
      <c r="C615" s="279">
        <v>1</v>
      </c>
      <c r="D615" s="279">
        <v>0</v>
      </c>
      <c r="E615" s="280" t="s">
        <v>159</v>
      </c>
      <c r="F615" s="281" t="s">
        <v>159</v>
      </c>
      <c r="G615" s="282">
        <v>1564</v>
      </c>
    </row>
    <row r="616" spans="1:7" ht="46.8">
      <c r="A616" s="277" t="s">
        <v>344</v>
      </c>
      <c r="B616" s="278">
        <v>923</v>
      </c>
      <c r="C616" s="279">
        <v>1</v>
      </c>
      <c r="D616" s="279">
        <v>6</v>
      </c>
      <c r="E616" s="280" t="s">
        <v>159</v>
      </c>
      <c r="F616" s="281" t="s">
        <v>159</v>
      </c>
      <c r="G616" s="282">
        <v>1564</v>
      </c>
    </row>
    <row r="617" spans="1:7">
      <c r="A617" s="277" t="s">
        <v>592</v>
      </c>
      <c r="B617" s="278">
        <v>923</v>
      </c>
      <c r="C617" s="279">
        <v>1</v>
      </c>
      <c r="D617" s="279">
        <v>6</v>
      </c>
      <c r="E617" s="280" t="s">
        <v>593</v>
      </c>
      <c r="F617" s="281" t="s">
        <v>159</v>
      </c>
      <c r="G617" s="282">
        <v>1564</v>
      </c>
    </row>
    <row r="618" spans="1:7" ht="31.2">
      <c r="A618" s="277" t="s">
        <v>603</v>
      </c>
      <c r="B618" s="278">
        <v>923</v>
      </c>
      <c r="C618" s="279">
        <v>1</v>
      </c>
      <c r="D618" s="279">
        <v>6</v>
      </c>
      <c r="E618" s="280" t="s">
        <v>604</v>
      </c>
      <c r="F618" s="281" t="s">
        <v>159</v>
      </c>
      <c r="G618" s="282">
        <v>1564</v>
      </c>
    </row>
    <row r="619" spans="1:7" ht="31.2">
      <c r="A619" s="277" t="s">
        <v>605</v>
      </c>
      <c r="B619" s="278">
        <v>923</v>
      </c>
      <c r="C619" s="279">
        <v>1</v>
      </c>
      <c r="D619" s="279">
        <v>6</v>
      </c>
      <c r="E619" s="280" t="s">
        <v>606</v>
      </c>
      <c r="F619" s="281" t="s">
        <v>159</v>
      </c>
      <c r="G619" s="282">
        <v>983.1</v>
      </c>
    </row>
    <row r="620" spans="1:7" ht="18.75" customHeight="1">
      <c r="A620" s="277" t="s">
        <v>284</v>
      </c>
      <c r="B620" s="278">
        <v>923</v>
      </c>
      <c r="C620" s="279">
        <v>1</v>
      </c>
      <c r="D620" s="279">
        <v>6</v>
      </c>
      <c r="E620" s="280" t="s">
        <v>607</v>
      </c>
      <c r="F620" s="281" t="s">
        <v>159</v>
      </c>
      <c r="G620" s="282">
        <v>983.1</v>
      </c>
    </row>
    <row r="621" spans="1:7" ht="60.75" customHeight="1">
      <c r="A621" s="277" t="s">
        <v>180</v>
      </c>
      <c r="B621" s="278">
        <v>923</v>
      </c>
      <c r="C621" s="279">
        <v>1</v>
      </c>
      <c r="D621" s="279">
        <v>6</v>
      </c>
      <c r="E621" s="280" t="s">
        <v>607</v>
      </c>
      <c r="F621" s="281" t="s">
        <v>181</v>
      </c>
      <c r="G621" s="282">
        <v>983</v>
      </c>
    </row>
    <row r="622" spans="1:7">
      <c r="A622" s="277" t="s">
        <v>176</v>
      </c>
      <c r="B622" s="278">
        <v>923</v>
      </c>
      <c r="C622" s="279">
        <v>1</v>
      </c>
      <c r="D622" s="279">
        <v>6</v>
      </c>
      <c r="E622" s="280" t="s">
        <v>607</v>
      </c>
      <c r="F622" s="281" t="s">
        <v>177</v>
      </c>
      <c r="G622" s="282">
        <v>0.1</v>
      </c>
    </row>
    <row r="623" spans="1:7" ht="31.2">
      <c r="A623" s="277" t="s">
        <v>608</v>
      </c>
      <c r="B623" s="278">
        <v>923</v>
      </c>
      <c r="C623" s="279">
        <v>1</v>
      </c>
      <c r="D623" s="279">
        <v>6</v>
      </c>
      <c r="E623" s="280" t="s">
        <v>609</v>
      </c>
      <c r="F623" s="281" t="s">
        <v>159</v>
      </c>
      <c r="G623" s="282">
        <v>580.9</v>
      </c>
    </row>
    <row r="624" spans="1:7" ht="19.5" customHeight="1">
      <c r="A624" s="277" t="s">
        <v>284</v>
      </c>
      <c r="B624" s="278">
        <v>923</v>
      </c>
      <c r="C624" s="279">
        <v>1</v>
      </c>
      <c r="D624" s="279">
        <v>6</v>
      </c>
      <c r="E624" s="280" t="s">
        <v>610</v>
      </c>
      <c r="F624" s="281" t="s">
        <v>159</v>
      </c>
      <c r="G624" s="282">
        <v>580.9</v>
      </c>
    </row>
    <row r="625" spans="1:7" ht="61.5" customHeight="1">
      <c r="A625" s="277" t="s">
        <v>180</v>
      </c>
      <c r="B625" s="278">
        <v>923</v>
      </c>
      <c r="C625" s="279">
        <v>1</v>
      </c>
      <c r="D625" s="279">
        <v>6</v>
      </c>
      <c r="E625" s="280" t="s">
        <v>610</v>
      </c>
      <c r="F625" s="281" t="s">
        <v>181</v>
      </c>
      <c r="G625" s="282">
        <v>578</v>
      </c>
    </row>
    <row r="626" spans="1:7" ht="31.2">
      <c r="A626" s="277" t="s">
        <v>166</v>
      </c>
      <c r="B626" s="278">
        <v>923</v>
      </c>
      <c r="C626" s="279">
        <v>1</v>
      </c>
      <c r="D626" s="279">
        <v>6</v>
      </c>
      <c r="E626" s="280" t="s">
        <v>610</v>
      </c>
      <c r="F626" s="281" t="s">
        <v>167</v>
      </c>
      <c r="G626" s="282">
        <v>2.9</v>
      </c>
    </row>
    <row r="627" spans="1:7">
      <c r="A627" s="325" t="s">
        <v>632</v>
      </c>
      <c r="B627" s="325"/>
      <c r="C627" s="325"/>
      <c r="D627" s="325"/>
      <c r="E627" s="325"/>
      <c r="F627" s="325"/>
      <c r="G627" s="275">
        <v>1119871.3999999999</v>
      </c>
    </row>
    <row r="628" spans="1:7">
      <c r="A628" s="283"/>
      <c r="B628" s="284"/>
      <c r="C628" s="284"/>
      <c r="D628" s="284"/>
      <c r="E628" s="266"/>
      <c r="F628" s="266"/>
      <c r="G628" s="267"/>
    </row>
    <row r="629" spans="1:7" ht="11.25" customHeight="1">
      <c r="A629" s="285"/>
      <c r="B629" s="266"/>
      <c r="C629" s="266"/>
      <c r="D629" s="266"/>
      <c r="E629" s="266"/>
      <c r="F629" s="266"/>
      <c r="G629" s="267"/>
    </row>
    <row r="631" spans="1:7">
      <c r="A631" s="268" t="s">
        <v>2</v>
      </c>
      <c r="F631" s="320" t="s">
        <v>0</v>
      </c>
      <c r="G631" s="320"/>
    </row>
  </sheetData>
  <autoFilter ref="A18:AB627"/>
  <mergeCells count="6">
    <mergeCell ref="F631:G631"/>
    <mergeCell ref="A14:G14"/>
    <mergeCell ref="A16:A17"/>
    <mergeCell ref="B16:F16"/>
    <mergeCell ref="G16:G17"/>
    <mergeCell ref="A627:F627"/>
  </mergeCells>
  <pageMargins left="0.78740157480314965" right="0.39370078740157483" top="0.78740157480314965" bottom="0.39370078740157483" header="0.51181102362204722" footer="0.31496062992125984"/>
  <pageSetup paperSize="9" scale="80" fitToHeight="0" orientation="portrait" r:id="rId1"/>
  <headerFooter differentFirst="1" alignWithMargins="0">
    <oddHeader>&amp;C&amp;P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3:H581"/>
  <sheetViews>
    <sheetView showGridLines="0" workbookViewId="0">
      <selection activeCell="L11" sqref="L10:L11"/>
    </sheetView>
  </sheetViews>
  <sheetFormatPr defaultColWidth="9.109375" defaultRowHeight="15.6"/>
  <cols>
    <col min="1" max="1" width="53" style="133" customWidth="1"/>
    <col min="2" max="2" width="5.6640625" style="158" customWidth="1"/>
    <col min="3" max="3" width="7.33203125" style="158" customWidth="1"/>
    <col min="4" max="4" width="9.88671875" style="158" customWidth="1"/>
    <col min="5" max="5" width="13.6640625" style="158" customWidth="1"/>
    <col min="6" max="6" width="8.6640625" style="158" customWidth="1"/>
    <col min="7" max="7" width="10.44140625" style="133" customWidth="1"/>
    <col min="8" max="8" width="10.5546875" style="133" customWidth="1"/>
    <col min="9" max="235" width="9.109375" style="133" customWidth="1"/>
    <col min="236" max="16384" width="9.109375" style="133"/>
  </cols>
  <sheetData>
    <row r="13" spans="1:8" ht="12.75" customHeight="1">
      <c r="A13" s="185"/>
      <c r="B13" s="136"/>
      <c r="C13" s="136"/>
      <c r="D13" s="136"/>
      <c r="E13" s="136"/>
      <c r="F13" s="136"/>
      <c r="G13" s="137"/>
    </row>
    <row r="14" spans="1:8" ht="52.5" customHeight="1">
      <c r="A14" s="337" t="s">
        <v>665</v>
      </c>
      <c r="B14" s="337"/>
      <c r="C14" s="337"/>
      <c r="D14" s="337"/>
      <c r="E14" s="337"/>
      <c r="F14" s="337"/>
      <c r="G14" s="337"/>
      <c r="H14" s="337"/>
    </row>
    <row r="15" spans="1:8" ht="16.5" customHeight="1">
      <c r="A15" s="135"/>
      <c r="B15" s="136"/>
      <c r="C15" s="136"/>
      <c r="D15" s="136"/>
      <c r="E15" s="136"/>
      <c r="F15" s="136"/>
      <c r="G15" s="137"/>
      <c r="H15" s="137"/>
    </row>
    <row r="16" spans="1:8">
      <c r="A16" s="322" t="s">
        <v>151</v>
      </c>
      <c r="B16" s="322" t="s">
        <v>152</v>
      </c>
      <c r="C16" s="322"/>
      <c r="D16" s="322"/>
      <c r="E16" s="322"/>
      <c r="F16" s="322"/>
      <c r="G16" s="322" t="s">
        <v>666</v>
      </c>
      <c r="H16" s="322"/>
    </row>
    <row r="17" spans="1:8" ht="26.4">
      <c r="A17" s="322"/>
      <c r="B17" s="192" t="s">
        <v>656</v>
      </c>
      <c r="C17" s="192" t="s">
        <v>636</v>
      </c>
      <c r="D17" s="192" t="s">
        <v>637</v>
      </c>
      <c r="E17" s="192" t="s">
        <v>154</v>
      </c>
      <c r="F17" s="192" t="s">
        <v>155</v>
      </c>
      <c r="G17" s="192">
        <v>2020</v>
      </c>
      <c r="H17" s="192">
        <v>2021</v>
      </c>
    </row>
    <row r="18" spans="1:8" ht="12.75" customHeight="1">
      <c r="A18" s="167">
        <v>1</v>
      </c>
      <c r="B18" s="167">
        <v>2</v>
      </c>
      <c r="C18" s="167">
        <v>3</v>
      </c>
      <c r="D18" s="167">
        <v>4</v>
      </c>
      <c r="E18" s="167">
        <v>5</v>
      </c>
      <c r="F18" s="167">
        <v>6</v>
      </c>
      <c r="G18" s="167">
        <v>7</v>
      </c>
      <c r="H18" s="193">
        <v>8</v>
      </c>
    </row>
    <row r="19" spans="1:8" s="146" customFormat="1" ht="31.2">
      <c r="A19" s="186" t="s">
        <v>657</v>
      </c>
      <c r="B19" s="187">
        <v>904</v>
      </c>
      <c r="C19" s="188">
        <v>0</v>
      </c>
      <c r="D19" s="188">
        <v>0</v>
      </c>
      <c r="E19" s="142" t="s">
        <v>159</v>
      </c>
      <c r="F19" s="143" t="s">
        <v>159</v>
      </c>
      <c r="G19" s="145">
        <v>26195.200000000001</v>
      </c>
      <c r="H19" s="145">
        <v>24679.599999999999</v>
      </c>
    </row>
    <row r="20" spans="1:8">
      <c r="A20" s="189" t="s">
        <v>644</v>
      </c>
      <c r="B20" s="190">
        <v>904</v>
      </c>
      <c r="C20" s="191">
        <v>7</v>
      </c>
      <c r="D20" s="191">
        <v>0</v>
      </c>
      <c r="E20" s="148" t="s">
        <v>159</v>
      </c>
      <c r="F20" s="149" t="s">
        <v>159</v>
      </c>
      <c r="G20" s="151">
        <v>5129</v>
      </c>
      <c r="H20" s="151">
        <v>4803.5</v>
      </c>
    </row>
    <row r="21" spans="1:8">
      <c r="A21" s="189" t="s">
        <v>217</v>
      </c>
      <c r="B21" s="190">
        <v>904</v>
      </c>
      <c r="C21" s="191">
        <v>7</v>
      </c>
      <c r="D21" s="191">
        <v>3</v>
      </c>
      <c r="E21" s="148" t="s">
        <v>159</v>
      </c>
      <c r="F21" s="149" t="s">
        <v>159</v>
      </c>
      <c r="G21" s="151">
        <v>5083</v>
      </c>
      <c r="H21" s="151">
        <v>4757.5</v>
      </c>
    </row>
    <row r="22" spans="1:8" ht="46.8">
      <c r="A22" s="189" t="s">
        <v>246</v>
      </c>
      <c r="B22" s="190">
        <v>904</v>
      </c>
      <c r="C22" s="191">
        <v>7</v>
      </c>
      <c r="D22" s="191">
        <v>3</v>
      </c>
      <c r="E22" s="148" t="s">
        <v>247</v>
      </c>
      <c r="F22" s="149" t="s">
        <v>159</v>
      </c>
      <c r="G22" s="151">
        <v>5083</v>
      </c>
      <c r="H22" s="151">
        <v>4737.5</v>
      </c>
    </row>
    <row r="23" spans="1:8" ht="62.4">
      <c r="A23" s="189" t="s">
        <v>248</v>
      </c>
      <c r="B23" s="190">
        <v>904</v>
      </c>
      <c r="C23" s="191">
        <v>7</v>
      </c>
      <c r="D23" s="191">
        <v>3</v>
      </c>
      <c r="E23" s="148" t="s">
        <v>249</v>
      </c>
      <c r="F23" s="149" t="s">
        <v>159</v>
      </c>
      <c r="G23" s="151">
        <v>5083</v>
      </c>
      <c r="H23" s="151">
        <v>4737.5</v>
      </c>
    </row>
    <row r="24" spans="1:8" ht="46.8">
      <c r="A24" s="189" t="s">
        <v>273</v>
      </c>
      <c r="B24" s="190">
        <v>904</v>
      </c>
      <c r="C24" s="191">
        <v>7</v>
      </c>
      <c r="D24" s="191">
        <v>3</v>
      </c>
      <c r="E24" s="148" t="s">
        <v>274</v>
      </c>
      <c r="F24" s="149" t="s">
        <v>159</v>
      </c>
      <c r="G24" s="151">
        <v>5083</v>
      </c>
      <c r="H24" s="151">
        <v>4737.5</v>
      </c>
    </row>
    <row r="25" spans="1:8" ht="31.2">
      <c r="A25" s="189" t="s">
        <v>275</v>
      </c>
      <c r="B25" s="190">
        <v>904</v>
      </c>
      <c r="C25" s="191">
        <v>7</v>
      </c>
      <c r="D25" s="191">
        <v>3</v>
      </c>
      <c r="E25" s="148" t="s">
        <v>276</v>
      </c>
      <c r="F25" s="149" t="s">
        <v>159</v>
      </c>
      <c r="G25" s="151">
        <v>14.4</v>
      </c>
      <c r="H25" s="151">
        <v>14.4</v>
      </c>
    </row>
    <row r="26" spans="1:8" ht="31.2">
      <c r="A26" s="189" t="s">
        <v>237</v>
      </c>
      <c r="B26" s="190">
        <v>904</v>
      </c>
      <c r="C26" s="191">
        <v>7</v>
      </c>
      <c r="D26" s="191">
        <v>3</v>
      </c>
      <c r="E26" s="148" t="s">
        <v>276</v>
      </c>
      <c r="F26" s="149" t="s">
        <v>238</v>
      </c>
      <c r="G26" s="151">
        <v>14.4</v>
      </c>
      <c r="H26" s="151">
        <v>14.4</v>
      </c>
    </row>
    <row r="27" spans="1:8" ht="31.2">
      <c r="A27" s="189" t="s">
        <v>174</v>
      </c>
      <c r="B27" s="190">
        <v>904</v>
      </c>
      <c r="C27" s="191">
        <v>7</v>
      </c>
      <c r="D27" s="191">
        <v>3</v>
      </c>
      <c r="E27" s="148" t="s">
        <v>278</v>
      </c>
      <c r="F27" s="149" t="s">
        <v>159</v>
      </c>
      <c r="G27" s="151">
        <v>5068.6000000000004</v>
      </c>
      <c r="H27" s="151">
        <v>4723.1000000000004</v>
      </c>
    </row>
    <row r="28" spans="1:8" ht="78">
      <c r="A28" s="189" t="s">
        <v>180</v>
      </c>
      <c r="B28" s="190">
        <v>904</v>
      </c>
      <c r="C28" s="191">
        <v>7</v>
      </c>
      <c r="D28" s="191">
        <v>3</v>
      </c>
      <c r="E28" s="148" t="s">
        <v>278</v>
      </c>
      <c r="F28" s="149" t="s">
        <v>181</v>
      </c>
      <c r="G28" s="151">
        <v>4679.3999999999996</v>
      </c>
      <c r="H28" s="151">
        <v>4332.8999999999996</v>
      </c>
    </row>
    <row r="29" spans="1:8" ht="31.2">
      <c r="A29" s="189" t="s">
        <v>166</v>
      </c>
      <c r="B29" s="190">
        <v>904</v>
      </c>
      <c r="C29" s="191">
        <v>7</v>
      </c>
      <c r="D29" s="191">
        <v>3</v>
      </c>
      <c r="E29" s="148" t="s">
        <v>278</v>
      </c>
      <c r="F29" s="149" t="s">
        <v>167</v>
      </c>
      <c r="G29" s="151">
        <v>389.2</v>
      </c>
      <c r="H29" s="151">
        <v>390.2</v>
      </c>
    </row>
    <row r="30" spans="1:8" ht="62.4">
      <c r="A30" s="189" t="s">
        <v>287</v>
      </c>
      <c r="B30" s="190">
        <v>904</v>
      </c>
      <c r="C30" s="191">
        <v>7</v>
      </c>
      <c r="D30" s="191">
        <v>3</v>
      </c>
      <c r="E30" s="148" t="s">
        <v>288</v>
      </c>
      <c r="F30" s="149" t="s">
        <v>159</v>
      </c>
      <c r="G30" s="151">
        <v>0</v>
      </c>
      <c r="H30" s="151">
        <v>20</v>
      </c>
    </row>
    <row r="31" spans="1:8" ht="62.4">
      <c r="A31" s="189" t="s">
        <v>314</v>
      </c>
      <c r="B31" s="190">
        <v>904</v>
      </c>
      <c r="C31" s="191">
        <v>7</v>
      </c>
      <c r="D31" s="191">
        <v>3</v>
      </c>
      <c r="E31" s="148" t="s">
        <v>315</v>
      </c>
      <c r="F31" s="149" t="s">
        <v>159</v>
      </c>
      <c r="G31" s="151">
        <v>0</v>
      </c>
      <c r="H31" s="151">
        <v>20</v>
      </c>
    </row>
    <row r="32" spans="1:8" ht="46.8">
      <c r="A32" s="189" t="s">
        <v>316</v>
      </c>
      <c r="B32" s="190">
        <v>904</v>
      </c>
      <c r="C32" s="191">
        <v>7</v>
      </c>
      <c r="D32" s="191">
        <v>3</v>
      </c>
      <c r="E32" s="148" t="s">
        <v>317</v>
      </c>
      <c r="F32" s="149" t="s">
        <v>159</v>
      </c>
      <c r="G32" s="151">
        <v>0</v>
      </c>
      <c r="H32" s="151">
        <v>20</v>
      </c>
    </row>
    <row r="33" spans="1:8" ht="62.4">
      <c r="A33" s="189" t="s">
        <v>231</v>
      </c>
      <c r="B33" s="190">
        <v>904</v>
      </c>
      <c r="C33" s="191">
        <v>7</v>
      </c>
      <c r="D33" s="191">
        <v>3</v>
      </c>
      <c r="E33" s="148" t="s">
        <v>318</v>
      </c>
      <c r="F33" s="149" t="s">
        <v>159</v>
      </c>
      <c r="G33" s="151">
        <v>0</v>
      </c>
      <c r="H33" s="151">
        <v>20</v>
      </c>
    </row>
    <row r="34" spans="1:8" ht="31.2">
      <c r="A34" s="189" t="s">
        <v>166</v>
      </c>
      <c r="B34" s="190">
        <v>904</v>
      </c>
      <c r="C34" s="191">
        <v>7</v>
      </c>
      <c r="D34" s="191">
        <v>3</v>
      </c>
      <c r="E34" s="148" t="s">
        <v>318</v>
      </c>
      <c r="F34" s="149" t="s">
        <v>167</v>
      </c>
      <c r="G34" s="151">
        <v>0</v>
      </c>
      <c r="H34" s="151">
        <v>20</v>
      </c>
    </row>
    <row r="35" spans="1:8" ht="31.2">
      <c r="A35" s="189" t="s">
        <v>173</v>
      </c>
      <c r="B35" s="190">
        <v>904</v>
      </c>
      <c r="C35" s="191">
        <v>7</v>
      </c>
      <c r="D35" s="191">
        <v>5</v>
      </c>
      <c r="E35" s="148" t="s">
        <v>159</v>
      </c>
      <c r="F35" s="149" t="s">
        <v>159</v>
      </c>
      <c r="G35" s="151">
        <v>46</v>
      </c>
      <c r="H35" s="151">
        <v>46</v>
      </c>
    </row>
    <row r="36" spans="1:8" ht="46.8">
      <c r="A36" s="189" t="s">
        <v>246</v>
      </c>
      <c r="B36" s="190">
        <v>904</v>
      </c>
      <c r="C36" s="191">
        <v>7</v>
      </c>
      <c r="D36" s="191">
        <v>5</v>
      </c>
      <c r="E36" s="148" t="s">
        <v>247</v>
      </c>
      <c r="F36" s="149" t="s">
        <v>159</v>
      </c>
      <c r="G36" s="151">
        <v>46</v>
      </c>
      <c r="H36" s="151">
        <v>46</v>
      </c>
    </row>
    <row r="37" spans="1:8" ht="62.4">
      <c r="A37" s="189" t="s">
        <v>248</v>
      </c>
      <c r="B37" s="190">
        <v>904</v>
      </c>
      <c r="C37" s="191">
        <v>7</v>
      </c>
      <c r="D37" s="191">
        <v>5</v>
      </c>
      <c r="E37" s="148" t="s">
        <v>249</v>
      </c>
      <c r="F37" s="149" t="s">
        <v>159</v>
      </c>
      <c r="G37" s="151">
        <v>46</v>
      </c>
      <c r="H37" s="151">
        <v>46</v>
      </c>
    </row>
    <row r="38" spans="1:8">
      <c r="A38" s="189" t="s">
        <v>250</v>
      </c>
      <c r="B38" s="190">
        <v>904</v>
      </c>
      <c r="C38" s="191">
        <v>7</v>
      </c>
      <c r="D38" s="191">
        <v>5</v>
      </c>
      <c r="E38" s="148" t="s">
        <v>251</v>
      </c>
      <c r="F38" s="149" t="s">
        <v>159</v>
      </c>
      <c r="G38" s="151">
        <v>10</v>
      </c>
      <c r="H38" s="151">
        <v>10</v>
      </c>
    </row>
    <row r="39" spans="1:8" ht="31.2">
      <c r="A39" s="189" t="s">
        <v>171</v>
      </c>
      <c r="B39" s="190">
        <v>904</v>
      </c>
      <c r="C39" s="191">
        <v>7</v>
      </c>
      <c r="D39" s="191">
        <v>5</v>
      </c>
      <c r="E39" s="148" t="s">
        <v>252</v>
      </c>
      <c r="F39" s="149" t="s">
        <v>159</v>
      </c>
      <c r="G39" s="151">
        <v>10</v>
      </c>
      <c r="H39" s="151">
        <v>10</v>
      </c>
    </row>
    <row r="40" spans="1:8" ht="31.2">
      <c r="A40" s="189" t="s">
        <v>166</v>
      </c>
      <c r="B40" s="190">
        <v>904</v>
      </c>
      <c r="C40" s="191">
        <v>7</v>
      </c>
      <c r="D40" s="191">
        <v>5</v>
      </c>
      <c r="E40" s="148" t="s">
        <v>252</v>
      </c>
      <c r="F40" s="149" t="s">
        <v>167</v>
      </c>
      <c r="G40" s="151">
        <v>10</v>
      </c>
      <c r="H40" s="151">
        <v>10</v>
      </c>
    </row>
    <row r="41" spans="1:8" ht="31.2">
      <c r="A41" s="189" t="s">
        <v>256</v>
      </c>
      <c r="B41" s="190">
        <v>904</v>
      </c>
      <c r="C41" s="191">
        <v>7</v>
      </c>
      <c r="D41" s="191">
        <v>5</v>
      </c>
      <c r="E41" s="148" t="s">
        <v>257</v>
      </c>
      <c r="F41" s="149" t="s">
        <v>159</v>
      </c>
      <c r="G41" s="151">
        <v>10</v>
      </c>
      <c r="H41" s="151">
        <v>10</v>
      </c>
    </row>
    <row r="42" spans="1:8" ht="31.2">
      <c r="A42" s="189" t="s">
        <v>171</v>
      </c>
      <c r="B42" s="190">
        <v>904</v>
      </c>
      <c r="C42" s="191">
        <v>7</v>
      </c>
      <c r="D42" s="191">
        <v>5</v>
      </c>
      <c r="E42" s="148" t="s">
        <v>259</v>
      </c>
      <c r="F42" s="149" t="s">
        <v>159</v>
      </c>
      <c r="G42" s="151">
        <v>10</v>
      </c>
      <c r="H42" s="151">
        <v>10</v>
      </c>
    </row>
    <row r="43" spans="1:8" ht="31.2">
      <c r="A43" s="189" t="s">
        <v>166</v>
      </c>
      <c r="B43" s="190">
        <v>904</v>
      </c>
      <c r="C43" s="191">
        <v>7</v>
      </c>
      <c r="D43" s="191">
        <v>5</v>
      </c>
      <c r="E43" s="148" t="s">
        <v>259</v>
      </c>
      <c r="F43" s="149" t="s">
        <v>167</v>
      </c>
      <c r="G43" s="151">
        <v>10</v>
      </c>
      <c r="H43" s="151">
        <v>10</v>
      </c>
    </row>
    <row r="44" spans="1:8" ht="31.2">
      <c r="A44" s="189" t="s">
        <v>266</v>
      </c>
      <c r="B44" s="190">
        <v>904</v>
      </c>
      <c r="C44" s="191">
        <v>7</v>
      </c>
      <c r="D44" s="191">
        <v>5</v>
      </c>
      <c r="E44" s="148" t="s">
        <v>267</v>
      </c>
      <c r="F44" s="149" t="s">
        <v>159</v>
      </c>
      <c r="G44" s="151">
        <v>10</v>
      </c>
      <c r="H44" s="151">
        <v>10</v>
      </c>
    </row>
    <row r="45" spans="1:8" ht="31.2">
      <c r="A45" s="189" t="s">
        <v>171</v>
      </c>
      <c r="B45" s="190">
        <v>904</v>
      </c>
      <c r="C45" s="191">
        <v>7</v>
      </c>
      <c r="D45" s="191">
        <v>5</v>
      </c>
      <c r="E45" s="148" t="s">
        <v>270</v>
      </c>
      <c r="F45" s="149" t="s">
        <v>159</v>
      </c>
      <c r="G45" s="151">
        <v>10</v>
      </c>
      <c r="H45" s="151">
        <v>10</v>
      </c>
    </row>
    <row r="46" spans="1:8" ht="31.2">
      <c r="A46" s="189" t="s">
        <v>166</v>
      </c>
      <c r="B46" s="190">
        <v>904</v>
      </c>
      <c r="C46" s="191">
        <v>7</v>
      </c>
      <c r="D46" s="191">
        <v>5</v>
      </c>
      <c r="E46" s="148" t="s">
        <v>270</v>
      </c>
      <c r="F46" s="149" t="s">
        <v>167</v>
      </c>
      <c r="G46" s="151">
        <v>10</v>
      </c>
      <c r="H46" s="151">
        <v>10</v>
      </c>
    </row>
    <row r="47" spans="1:8" ht="46.8">
      <c r="A47" s="189" t="s">
        <v>273</v>
      </c>
      <c r="B47" s="190">
        <v>904</v>
      </c>
      <c r="C47" s="191">
        <v>7</v>
      </c>
      <c r="D47" s="191">
        <v>5</v>
      </c>
      <c r="E47" s="148" t="s">
        <v>274</v>
      </c>
      <c r="F47" s="149" t="s">
        <v>159</v>
      </c>
      <c r="G47" s="151">
        <v>16</v>
      </c>
      <c r="H47" s="151">
        <v>16</v>
      </c>
    </row>
    <row r="48" spans="1:8" ht="31.2">
      <c r="A48" s="189" t="s">
        <v>171</v>
      </c>
      <c r="B48" s="190">
        <v>904</v>
      </c>
      <c r="C48" s="191">
        <v>7</v>
      </c>
      <c r="D48" s="191">
        <v>5</v>
      </c>
      <c r="E48" s="148" t="s">
        <v>277</v>
      </c>
      <c r="F48" s="149" t="s">
        <v>159</v>
      </c>
      <c r="G48" s="151">
        <v>16</v>
      </c>
      <c r="H48" s="151">
        <v>16</v>
      </c>
    </row>
    <row r="49" spans="1:8" ht="31.2">
      <c r="A49" s="189" t="s">
        <v>166</v>
      </c>
      <c r="B49" s="190">
        <v>904</v>
      </c>
      <c r="C49" s="191">
        <v>7</v>
      </c>
      <c r="D49" s="191">
        <v>5</v>
      </c>
      <c r="E49" s="148" t="s">
        <v>277</v>
      </c>
      <c r="F49" s="149" t="s">
        <v>167</v>
      </c>
      <c r="G49" s="151">
        <v>16</v>
      </c>
      <c r="H49" s="151">
        <v>16</v>
      </c>
    </row>
    <row r="50" spans="1:8">
      <c r="A50" s="189" t="s">
        <v>645</v>
      </c>
      <c r="B50" s="190">
        <v>904</v>
      </c>
      <c r="C50" s="191">
        <v>8</v>
      </c>
      <c r="D50" s="191">
        <v>0</v>
      </c>
      <c r="E50" s="148" t="s">
        <v>159</v>
      </c>
      <c r="F50" s="149" t="s">
        <v>159</v>
      </c>
      <c r="G50" s="151">
        <v>21066.2</v>
      </c>
      <c r="H50" s="151">
        <v>19876.099999999999</v>
      </c>
    </row>
    <row r="51" spans="1:8">
      <c r="A51" s="189" t="s">
        <v>254</v>
      </c>
      <c r="B51" s="190">
        <v>904</v>
      </c>
      <c r="C51" s="191">
        <v>8</v>
      </c>
      <c r="D51" s="191">
        <v>1</v>
      </c>
      <c r="E51" s="148" t="s">
        <v>159</v>
      </c>
      <c r="F51" s="149" t="s">
        <v>159</v>
      </c>
      <c r="G51" s="151">
        <v>20256.3</v>
      </c>
      <c r="H51" s="151">
        <v>19123.2</v>
      </c>
    </row>
    <row r="52" spans="1:8" ht="46.8">
      <c r="A52" s="189" t="s">
        <v>246</v>
      </c>
      <c r="B52" s="190">
        <v>904</v>
      </c>
      <c r="C52" s="191">
        <v>8</v>
      </c>
      <c r="D52" s="191">
        <v>1</v>
      </c>
      <c r="E52" s="148" t="s">
        <v>247</v>
      </c>
      <c r="F52" s="149" t="s">
        <v>159</v>
      </c>
      <c r="G52" s="151">
        <v>19922.099999999999</v>
      </c>
      <c r="H52" s="151">
        <v>18711.099999999999</v>
      </c>
    </row>
    <row r="53" spans="1:8" ht="62.4">
      <c r="A53" s="189" t="s">
        <v>248</v>
      </c>
      <c r="B53" s="190">
        <v>904</v>
      </c>
      <c r="C53" s="191">
        <v>8</v>
      </c>
      <c r="D53" s="191">
        <v>1</v>
      </c>
      <c r="E53" s="148" t="s">
        <v>249</v>
      </c>
      <c r="F53" s="149" t="s">
        <v>159</v>
      </c>
      <c r="G53" s="151">
        <v>19922.099999999999</v>
      </c>
      <c r="H53" s="151">
        <v>18711.099999999999</v>
      </c>
    </row>
    <row r="54" spans="1:8">
      <c r="A54" s="189" t="s">
        <v>250</v>
      </c>
      <c r="B54" s="190">
        <v>904</v>
      </c>
      <c r="C54" s="191">
        <v>8</v>
      </c>
      <c r="D54" s="191">
        <v>1</v>
      </c>
      <c r="E54" s="148" t="s">
        <v>251</v>
      </c>
      <c r="F54" s="149" t="s">
        <v>159</v>
      </c>
      <c r="G54" s="151">
        <v>1357.2</v>
      </c>
      <c r="H54" s="151">
        <v>1273.2</v>
      </c>
    </row>
    <row r="55" spans="1:8" ht="31.2">
      <c r="A55" s="189" t="s">
        <v>174</v>
      </c>
      <c r="B55" s="190">
        <v>904</v>
      </c>
      <c r="C55" s="191">
        <v>8</v>
      </c>
      <c r="D55" s="191">
        <v>1</v>
      </c>
      <c r="E55" s="148" t="s">
        <v>253</v>
      </c>
      <c r="F55" s="149" t="s">
        <v>159</v>
      </c>
      <c r="G55" s="151">
        <v>1357.2</v>
      </c>
      <c r="H55" s="151">
        <v>1273.2</v>
      </c>
    </row>
    <row r="56" spans="1:8" ht="78">
      <c r="A56" s="189" t="s">
        <v>180</v>
      </c>
      <c r="B56" s="190">
        <v>904</v>
      </c>
      <c r="C56" s="191">
        <v>8</v>
      </c>
      <c r="D56" s="191">
        <v>1</v>
      </c>
      <c r="E56" s="148" t="s">
        <v>253</v>
      </c>
      <c r="F56" s="149" t="s">
        <v>181</v>
      </c>
      <c r="G56" s="151">
        <v>1128.4000000000001</v>
      </c>
      <c r="H56" s="151">
        <v>1043.4000000000001</v>
      </c>
    </row>
    <row r="57" spans="1:8" ht="31.2">
      <c r="A57" s="189" t="s">
        <v>166</v>
      </c>
      <c r="B57" s="190">
        <v>904</v>
      </c>
      <c r="C57" s="191">
        <v>8</v>
      </c>
      <c r="D57" s="191">
        <v>1</v>
      </c>
      <c r="E57" s="148" t="s">
        <v>253</v>
      </c>
      <c r="F57" s="149" t="s">
        <v>167</v>
      </c>
      <c r="G57" s="151">
        <v>221.4</v>
      </c>
      <c r="H57" s="151">
        <v>222.4</v>
      </c>
    </row>
    <row r="58" spans="1:8">
      <c r="A58" s="189" t="s">
        <v>176</v>
      </c>
      <c r="B58" s="190">
        <v>904</v>
      </c>
      <c r="C58" s="191">
        <v>8</v>
      </c>
      <c r="D58" s="191">
        <v>1</v>
      </c>
      <c r="E58" s="148" t="s">
        <v>253</v>
      </c>
      <c r="F58" s="149" t="s">
        <v>177</v>
      </c>
      <c r="G58" s="151">
        <v>7.4</v>
      </c>
      <c r="H58" s="151">
        <v>7.4</v>
      </c>
    </row>
    <row r="59" spans="1:8" ht="31.2">
      <c r="A59" s="189" t="s">
        <v>256</v>
      </c>
      <c r="B59" s="190">
        <v>904</v>
      </c>
      <c r="C59" s="191">
        <v>8</v>
      </c>
      <c r="D59" s="191">
        <v>1</v>
      </c>
      <c r="E59" s="148" t="s">
        <v>257</v>
      </c>
      <c r="F59" s="149" t="s">
        <v>159</v>
      </c>
      <c r="G59" s="151">
        <v>11697.6</v>
      </c>
      <c r="H59" s="151">
        <v>10991.6</v>
      </c>
    </row>
    <row r="60" spans="1:8" ht="31.2">
      <c r="A60" s="189" t="s">
        <v>174</v>
      </c>
      <c r="B60" s="190">
        <v>904</v>
      </c>
      <c r="C60" s="191">
        <v>8</v>
      </c>
      <c r="D60" s="191">
        <v>1</v>
      </c>
      <c r="E60" s="148" t="s">
        <v>260</v>
      </c>
      <c r="F60" s="149" t="s">
        <v>159</v>
      </c>
      <c r="G60" s="151">
        <v>11643.6</v>
      </c>
      <c r="H60" s="151">
        <v>10937.6</v>
      </c>
    </row>
    <row r="61" spans="1:8" ht="78">
      <c r="A61" s="189" t="s">
        <v>180</v>
      </c>
      <c r="B61" s="190">
        <v>904</v>
      </c>
      <c r="C61" s="191">
        <v>8</v>
      </c>
      <c r="D61" s="191">
        <v>1</v>
      </c>
      <c r="E61" s="148" t="s">
        <v>260</v>
      </c>
      <c r="F61" s="149" t="s">
        <v>181</v>
      </c>
      <c r="G61" s="151">
        <v>9663.2000000000007</v>
      </c>
      <c r="H61" s="151">
        <v>8956.2000000000007</v>
      </c>
    </row>
    <row r="62" spans="1:8" ht="31.2">
      <c r="A62" s="189" t="s">
        <v>166</v>
      </c>
      <c r="B62" s="190">
        <v>904</v>
      </c>
      <c r="C62" s="191">
        <v>8</v>
      </c>
      <c r="D62" s="191">
        <v>1</v>
      </c>
      <c r="E62" s="148" t="s">
        <v>260</v>
      </c>
      <c r="F62" s="149" t="s">
        <v>167</v>
      </c>
      <c r="G62" s="151">
        <v>1967.3</v>
      </c>
      <c r="H62" s="151">
        <v>1968.3</v>
      </c>
    </row>
    <row r="63" spans="1:8">
      <c r="A63" s="189" t="s">
        <v>176</v>
      </c>
      <c r="B63" s="190">
        <v>904</v>
      </c>
      <c r="C63" s="191">
        <v>8</v>
      </c>
      <c r="D63" s="191">
        <v>1</v>
      </c>
      <c r="E63" s="148" t="s">
        <v>260</v>
      </c>
      <c r="F63" s="149" t="s">
        <v>177</v>
      </c>
      <c r="G63" s="151">
        <v>13.1</v>
      </c>
      <c r="H63" s="151">
        <v>13.1</v>
      </c>
    </row>
    <row r="64" spans="1:8" ht="62.4">
      <c r="A64" s="189" t="s">
        <v>261</v>
      </c>
      <c r="B64" s="190">
        <v>904</v>
      </c>
      <c r="C64" s="191">
        <v>8</v>
      </c>
      <c r="D64" s="191">
        <v>1</v>
      </c>
      <c r="E64" s="148" t="s">
        <v>262</v>
      </c>
      <c r="F64" s="149" t="s">
        <v>159</v>
      </c>
      <c r="G64" s="151">
        <v>54</v>
      </c>
      <c r="H64" s="151">
        <v>54</v>
      </c>
    </row>
    <row r="65" spans="1:8" ht="31.2">
      <c r="A65" s="189" t="s">
        <v>166</v>
      </c>
      <c r="B65" s="190">
        <v>904</v>
      </c>
      <c r="C65" s="191">
        <v>8</v>
      </c>
      <c r="D65" s="191">
        <v>1</v>
      </c>
      <c r="E65" s="148" t="s">
        <v>262</v>
      </c>
      <c r="F65" s="149" t="s">
        <v>167</v>
      </c>
      <c r="G65" s="151">
        <v>54</v>
      </c>
      <c r="H65" s="151">
        <v>54</v>
      </c>
    </row>
    <row r="66" spans="1:8" ht="31.2">
      <c r="A66" s="189" t="s">
        <v>266</v>
      </c>
      <c r="B66" s="190">
        <v>904</v>
      </c>
      <c r="C66" s="191">
        <v>8</v>
      </c>
      <c r="D66" s="191">
        <v>1</v>
      </c>
      <c r="E66" s="148" t="s">
        <v>267</v>
      </c>
      <c r="F66" s="149" t="s">
        <v>159</v>
      </c>
      <c r="G66" s="151">
        <v>6867.3</v>
      </c>
      <c r="H66" s="151">
        <v>6446.3</v>
      </c>
    </row>
    <row r="67" spans="1:8" ht="46.8">
      <c r="A67" s="189" t="s">
        <v>268</v>
      </c>
      <c r="B67" s="190">
        <v>904</v>
      </c>
      <c r="C67" s="191">
        <v>8</v>
      </c>
      <c r="D67" s="191">
        <v>1</v>
      </c>
      <c r="E67" s="148" t="s">
        <v>269</v>
      </c>
      <c r="F67" s="149" t="s">
        <v>159</v>
      </c>
      <c r="G67" s="151">
        <v>222</v>
      </c>
      <c r="H67" s="151">
        <v>222</v>
      </c>
    </row>
    <row r="68" spans="1:8" ht="31.2">
      <c r="A68" s="189" t="s">
        <v>166</v>
      </c>
      <c r="B68" s="190">
        <v>904</v>
      </c>
      <c r="C68" s="191">
        <v>8</v>
      </c>
      <c r="D68" s="191">
        <v>1</v>
      </c>
      <c r="E68" s="148" t="s">
        <v>269</v>
      </c>
      <c r="F68" s="149" t="s">
        <v>167</v>
      </c>
      <c r="G68" s="151">
        <v>222</v>
      </c>
      <c r="H68" s="151">
        <v>222</v>
      </c>
    </row>
    <row r="69" spans="1:8" ht="31.2">
      <c r="A69" s="189" t="s">
        <v>174</v>
      </c>
      <c r="B69" s="190">
        <v>904</v>
      </c>
      <c r="C69" s="191">
        <v>8</v>
      </c>
      <c r="D69" s="191">
        <v>1</v>
      </c>
      <c r="E69" s="148" t="s">
        <v>271</v>
      </c>
      <c r="F69" s="149" t="s">
        <v>159</v>
      </c>
      <c r="G69" s="151">
        <v>6645.3</v>
      </c>
      <c r="H69" s="151">
        <v>6224.3</v>
      </c>
    </row>
    <row r="70" spans="1:8" ht="78">
      <c r="A70" s="189" t="s">
        <v>180</v>
      </c>
      <c r="B70" s="190">
        <v>904</v>
      </c>
      <c r="C70" s="191">
        <v>8</v>
      </c>
      <c r="D70" s="191">
        <v>1</v>
      </c>
      <c r="E70" s="148" t="s">
        <v>271</v>
      </c>
      <c r="F70" s="149" t="s">
        <v>181</v>
      </c>
      <c r="G70" s="151">
        <v>5737.2</v>
      </c>
      <c r="H70" s="151">
        <v>5315.2</v>
      </c>
    </row>
    <row r="71" spans="1:8" ht="31.2">
      <c r="A71" s="189" t="s">
        <v>166</v>
      </c>
      <c r="B71" s="190">
        <v>904</v>
      </c>
      <c r="C71" s="191">
        <v>8</v>
      </c>
      <c r="D71" s="191">
        <v>1</v>
      </c>
      <c r="E71" s="148" t="s">
        <v>271</v>
      </c>
      <c r="F71" s="149" t="s">
        <v>167</v>
      </c>
      <c r="G71" s="151">
        <v>888.3</v>
      </c>
      <c r="H71" s="151">
        <v>889.3</v>
      </c>
    </row>
    <row r="72" spans="1:8">
      <c r="A72" s="189" t="s">
        <v>176</v>
      </c>
      <c r="B72" s="190">
        <v>904</v>
      </c>
      <c r="C72" s="191">
        <v>8</v>
      </c>
      <c r="D72" s="191">
        <v>1</v>
      </c>
      <c r="E72" s="148" t="s">
        <v>271</v>
      </c>
      <c r="F72" s="149" t="s">
        <v>177</v>
      </c>
      <c r="G72" s="151">
        <v>19.8</v>
      </c>
      <c r="H72" s="151">
        <v>19.8</v>
      </c>
    </row>
    <row r="73" spans="1:8" ht="62.4">
      <c r="A73" s="189" t="s">
        <v>287</v>
      </c>
      <c r="B73" s="190">
        <v>904</v>
      </c>
      <c r="C73" s="191">
        <v>8</v>
      </c>
      <c r="D73" s="191">
        <v>1</v>
      </c>
      <c r="E73" s="148" t="s">
        <v>288</v>
      </c>
      <c r="F73" s="149" t="s">
        <v>159</v>
      </c>
      <c r="G73" s="151">
        <v>107</v>
      </c>
      <c r="H73" s="151">
        <v>185</v>
      </c>
    </row>
    <row r="74" spans="1:8" ht="62.4">
      <c r="A74" s="189" t="s">
        <v>314</v>
      </c>
      <c r="B74" s="190">
        <v>904</v>
      </c>
      <c r="C74" s="191">
        <v>8</v>
      </c>
      <c r="D74" s="191">
        <v>1</v>
      </c>
      <c r="E74" s="148" t="s">
        <v>315</v>
      </c>
      <c r="F74" s="149" t="s">
        <v>159</v>
      </c>
      <c r="G74" s="151">
        <v>107</v>
      </c>
      <c r="H74" s="151">
        <v>185</v>
      </c>
    </row>
    <row r="75" spans="1:8" ht="46.8">
      <c r="A75" s="189" t="s">
        <v>316</v>
      </c>
      <c r="B75" s="190">
        <v>904</v>
      </c>
      <c r="C75" s="191">
        <v>8</v>
      </c>
      <c r="D75" s="191">
        <v>1</v>
      </c>
      <c r="E75" s="148" t="s">
        <v>317</v>
      </c>
      <c r="F75" s="149" t="s">
        <v>159</v>
      </c>
      <c r="G75" s="151">
        <v>107</v>
      </c>
      <c r="H75" s="151">
        <v>185</v>
      </c>
    </row>
    <row r="76" spans="1:8" ht="62.4">
      <c r="A76" s="189" t="s">
        <v>231</v>
      </c>
      <c r="B76" s="190">
        <v>904</v>
      </c>
      <c r="C76" s="191">
        <v>8</v>
      </c>
      <c r="D76" s="191">
        <v>1</v>
      </c>
      <c r="E76" s="148" t="s">
        <v>318</v>
      </c>
      <c r="F76" s="149" t="s">
        <v>159</v>
      </c>
      <c r="G76" s="151">
        <v>107</v>
      </c>
      <c r="H76" s="151">
        <v>185</v>
      </c>
    </row>
    <row r="77" spans="1:8" ht="31.2">
      <c r="A77" s="189" t="s">
        <v>166</v>
      </c>
      <c r="B77" s="190">
        <v>904</v>
      </c>
      <c r="C77" s="191">
        <v>8</v>
      </c>
      <c r="D77" s="191">
        <v>1</v>
      </c>
      <c r="E77" s="148" t="s">
        <v>318</v>
      </c>
      <c r="F77" s="149" t="s">
        <v>167</v>
      </c>
      <c r="G77" s="151">
        <v>107</v>
      </c>
      <c r="H77" s="151">
        <v>185</v>
      </c>
    </row>
    <row r="78" spans="1:8" ht="46.8">
      <c r="A78" s="189" t="s">
        <v>563</v>
      </c>
      <c r="B78" s="190">
        <v>904</v>
      </c>
      <c r="C78" s="191">
        <v>8</v>
      </c>
      <c r="D78" s="191">
        <v>1</v>
      </c>
      <c r="E78" s="148" t="s">
        <v>564</v>
      </c>
      <c r="F78" s="149" t="s">
        <v>159</v>
      </c>
      <c r="G78" s="151">
        <v>227.2</v>
      </c>
      <c r="H78" s="151">
        <v>227.1</v>
      </c>
    </row>
    <row r="79" spans="1:8" ht="62.4">
      <c r="A79" s="189" t="s">
        <v>565</v>
      </c>
      <c r="B79" s="190">
        <v>904</v>
      </c>
      <c r="C79" s="191">
        <v>8</v>
      </c>
      <c r="D79" s="191">
        <v>1</v>
      </c>
      <c r="E79" s="148" t="s">
        <v>566</v>
      </c>
      <c r="F79" s="149" t="s">
        <v>159</v>
      </c>
      <c r="G79" s="151">
        <v>227.2</v>
      </c>
      <c r="H79" s="151">
        <v>227.1</v>
      </c>
    </row>
    <row r="80" spans="1:8" ht="78">
      <c r="A80" s="189" t="s">
        <v>567</v>
      </c>
      <c r="B80" s="190">
        <v>904</v>
      </c>
      <c r="C80" s="191">
        <v>8</v>
      </c>
      <c r="D80" s="191">
        <v>1</v>
      </c>
      <c r="E80" s="148" t="s">
        <v>568</v>
      </c>
      <c r="F80" s="149" t="s">
        <v>159</v>
      </c>
      <c r="G80" s="151">
        <v>227.2</v>
      </c>
      <c r="H80" s="151">
        <v>227.1</v>
      </c>
    </row>
    <row r="81" spans="1:8" ht="46.8">
      <c r="A81" s="189" t="s">
        <v>569</v>
      </c>
      <c r="B81" s="190">
        <v>904</v>
      </c>
      <c r="C81" s="191">
        <v>8</v>
      </c>
      <c r="D81" s="191">
        <v>1</v>
      </c>
      <c r="E81" s="148" t="s">
        <v>570</v>
      </c>
      <c r="F81" s="149" t="s">
        <v>159</v>
      </c>
      <c r="G81" s="151">
        <v>227.2</v>
      </c>
      <c r="H81" s="151">
        <v>227.1</v>
      </c>
    </row>
    <row r="82" spans="1:8" ht="31.2">
      <c r="A82" s="189" t="s">
        <v>166</v>
      </c>
      <c r="B82" s="190">
        <v>904</v>
      </c>
      <c r="C82" s="191">
        <v>8</v>
      </c>
      <c r="D82" s="191">
        <v>1</v>
      </c>
      <c r="E82" s="148" t="s">
        <v>570</v>
      </c>
      <c r="F82" s="149" t="s">
        <v>167</v>
      </c>
      <c r="G82" s="151">
        <v>227.2</v>
      </c>
      <c r="H82" s="151">
        <v>227.1</v>
      </c>
    </row>
    <row r="83" spans="1:8" ht="31.2">
      <c r="A83" s="189" t="s">
        <v>286</v>
      </c>
      <c r="B83" s="190">
        <v>904</v>
      </c>
      <c r="C83" s="191">
        <v>8</v>
      </c>
      <c r="D83" s="191">
        <v>4</v>
      </c>
      <c r="E83" s="148" t="s">
        <v>159</v>
      </c>
      <c r="F83" s="149" t="s">
        <v>159</v>
      </c>
      <c r="G83" s="151">
        <v>809.9</v>
      </c>
      <c r="H83" s="151">
        <v>752.9</v>
      </c>
    </row>
    <row r="84" spans="1:8" ht="46.8">
      <c r="A84" s="189" t="s">
        <v>246</v>
      </c>
      <c r="B84" s="190">
        <v>904</v>
      </c>
      <c r="C84" s="191">
        <v>8</v>
      </c>
      <c r="D84" s="191">
        <v>4</v>
      </c>
      <c r="E84" s="148" t="s">
        <v>247</v>
      </c>
      <c r="F84" s="149" t="s">
        <v>159</v>
      </c>
      <c r="G84" s="151">
        <v>809.9</v>
      </c>
      <c r="H84" s="151">
        <v>752.9</v>
      </c>
    </row>
    <row r="85" spans="1:8" ht="46.8">
      <c r="A85" s="189" t="s">
        <v>280</v>
      </c>
      <c r="B85" s="190">
        <v>904</v>
      </c>
      <c r="C85" s="191">
        <v>8</v>
      </c>
      <c r="D85" s="191">
        <v>4</v>
      </c>
      <c r="E85" s="148" t="s">
        <v>281</v>
      </c>
      <c r="F85" s="149" t="s">
        <v>159</v>
      </c>
      <c r="G85" s="151">
        <v>809.9</v>
      </c>
      <c r="H85" s="151">
        <v>752.9</v>
      </c>
    </row>
    <row r="86" spans="1:8" ht="31.2">
      <c r="A86" s="189" t="s">
        <v>282</v>
      </c>
      <c r="B86" s="190">
        <v>904</v>
      </c>
      <c r="C86" s="191">
        <v>8</v>
      </c>
      <c r="D86" s="191">
        <v>4</v>
      </c>
      <c r="E86" s="148" t="s">
        <v>283</v>
      </c>
      <c r="F86" s="149" t="s">
        <v>159</v>
      </c>
      <c r="G86" s="151">
        <v>809.9</v>
      </c>
      <c r="H86" s="151">
        <v>752.9</v>
      </c>
    </row>
    <row r="87" spans="1:8" ht="31.2">
      <c r="A87" s="189" t="s">
        <v>284</v>
      </c>
      <c r="B87" s="190">
        <v>904</v>
      </c>
      <c r="C87" s="191">
        <v>8</v>
      </c>
      <c r="D87" s="191">
        <v>4</v>
      </c>
      <c r="E87" s="148" t="s">
        <v>285</v>
      </c>
      <c r="F87" s="149" t="s">
        <v>159</v>
      </c>
      <c r="G87" s="151">
        <v>809.9</v>
      </c>
      <c r="H87" s="151">
        <v>752.9</v>
      </c>
    </row>
    <row r="88" spans="1:8" ht="78">
      <c r="A88" s="189" t="s">
        <v>180</v>
      </c>
      <c r="B88" s="190">
        <v>904</v>
      </c>
      <c r="C88" s="191">
        <v>8</v>
      </c>
      <c r="D88" s="191">
        <v>4</v>
      </c>
      <c r="E88" s="148" t="s">
        <v>285</v>
      </c>
      <c r="F88" s="149" t="s">
        <v>181</v>
      </c>
      <c r="G88" s="151">
        <v>807</v>
      </c>
      <c r="H88" s="151">
        <v>750</v>
      </c>
    </row>
    <row r="89" spans="1:8" ht="31.2">
      <c r="A89" s="189" t="s">
        <v>166</v>
      </c>
      <c r="B89" s="190">
        <v>904</v>
      </c>
      <c r="C89" s="191">
        <v>8</v>
      </c>
      <c r="D89" s="191">
        <v>4</v>
      </c>
      <c r="E89" s="148" t="s">
        <v>285</v>
      </c>
      <c r="F89" s="149" t="s">
        <v>167</v>
      </c>
      <c r="G89" s="151">
        <v>2.9</v>
      </c>
      <c r="H89" s="151">
        <v>2.9</v>
      </c>
    </row>
    <row r="90" spans="1:8" s="146" customFormat="1">
      <c r="A90" s="186" t="s">
        <v>658</v>
      </c>
      <c r="B90" s="187">
        <v>907</v>
      </c>
      <c r="C90" s="188">
        <v>0</v>
      </c>
      <c r="D90" s="188">
        <v>0</v>
      </c>
      <c r="E90" s="142" t="s">
        <v>159</v>
      </c>
      <c r="F90" s="143" t="s">
        <v>159</v>
      </c>
      <c r="G90" s="145">
        <v>725223</v>
      </c>
      <c r="H90" s="145">
        <v>696949.9</v>
      </c>
    </row>
    <row r="91" spans="1:8">
      <c r="A91" s="189" t="s">
        <v>644</v>
      </c>
      <c r="B91" s="190">
        <v>907</v>
      </c>
      <c r="C91" s="191">
        <v>7</v>
      </c>
      <c r="D91" s="191">
        <v>0</v>
      </c>
      <c r="E91" s="148" t="s">
        <v>159</v>
      </c>
      <c r="F91" s="149" t="s">
        <v>159</v>
      </c>
      <c r="G91" s="151">
        <v>710515.6</v>
      </c>
      <c r="H91" s="151">
        <v>682242.5</v>
      </c>
    </row>
    <row r="92" spans="1:8">
      <c r="A92" s="189" t="s">
        <v>168</v>
      </c>
      <c r="B92" s="190">
        <v>907</v>
      </c>
      <c r="C92" s="191">
        <v>7</v>
      </c>
      <c r="D92" s="191">
        <v>1</v>
      </c>
      <c r="E92" s="148" t="s">
        <v>159</v>
      </c>
      <c r="F92" s="149" t="s">
        <v>159</v>
      </c>
      <c r="G92" s="151">
        <v>211320.4</v>
      </c>
      <c r="H92" s="151">
        <v>211843.9</v>
      </c>
    </row>
    <row r="93" spans="1:8" ht="31.2">
      <c r="A93" s="189" t="s">
        <v>157</v>
      </c>
      <c r="B93" s="190">
        <v>907</v>
      </c>
      <c r="C93" s="191">
        <v>7</v>
      </c>
      <c r="D93" s="191">
        <v>1</v>
      </c>
      <c r="E93" s="148" t="s">
        <v>158</v>
      </c>
      <c r="F93" s="149" t="s">
        <v>159</v>
      </c>
      <c r="G93" s="151">
        <v>211317.6</v>
      </c>
      <c r="H93" s="151">
        <v>211783.2</v>
      </c>
    </row>
    <row r="94" spans="1:8" ht="31.2">
      <c r="A94" s="189" t="s">
        <v>160</v>
      </c>
      <c r="B94" s="190">
        <v>907</v>
      </c>
      <c r="C94" s="191">
        <v>7</v>
      </c>
      <c r="D94" s="191">
        <v>1</v>
      </c>
      <c r="E94" s="148" t="s">
        <v>161</v>
      </c>
      <c r="F94" s="149" t="s">
        <v>159</v>
      </c>
      <c r="G94" s="151">
        <v>211317.6</v>
      </c>
      <c r="H94" s="151">
        <v>211783.2</v>
      </c>
    </row>
    <row r="95" spans="1:8" ht="31.2">
      <c r="A95" s="189" t="s">
        <v>162</v>
      </c>
      <c r="B95" s="190">
        <v>907</v>
      </c>
      <c r="C95" s="191">
        <v>7</v>
      </c>
      <c r="D95" s="191">
        <v>1</v>
      </c>
      <c r="E95" s="148" t="s">
        <v>163</v>
      </c>
      <c r="F95" s="149" t="s">
        <v>159</v>
      </c>
      <c r="G95" s="151">
        <v>211317.6</v>
      </c>
      <c r="H95" s="151">
        <v>211783.2</v>
      </c>
    </row>
    <row r="96" spans="1:8" ht="31.2">
      <c r="A96" s="189" t="s">
        <v>164</v>
      </c>
      <c r="B96" s="190">
        <v>907</v>
      </c>
      <c r="C96" s="191">
        <v>7</v>
      </c>
      <c r="D96" s="191">
        <v>1</v>
      </c>
      <c r="E96" s="148" t="s">
        <v>165</v>
      </c>
      <c r="F96" s="149" t="s">
        <v>159</v>
      </c>
      <c r="G96" s="151">
        <v>1150</v>
      </c>
      <c r="H96" s="151">
        <v>1150</v>
      </c>
    </row>
    <row r="97" spans="1:8" ht="31.2">
      <c r="A97" s="189" t="s">
        <v>166</v>
      </c>
      <c r="B97" s="190">
        <v>907</v>
      </c>
      <c r="C97" s="191">
        <v>7</v>
      </c>
      <c r="D97" s="191">
        <v>1</v>
      </c>
      <c r="E97" s="148" t="s">
        <v>165</v>
      </c>
      <c r="F97" s="149" t="s">
        <v>167</v>
      </c>
      <c r="G97" s="151">
        <v>1150</v>
      </c>
      <c r="H97" s="151">
        <v>1150</v>
      </c>
    </row>
    <row r="98" spans="1:8" ht="31.2">
      <c r="A98" s="189" t="s">
        <v>190</v>
      </c>
      <c r="B98" s="190">
        <v>907</v>
      </c>
      <c r="C98" s="191">
        <v>7</v>
      </c>
      <c r="D98" s="191">
        <v>1</v>
      </c>
      <c r="E98" s="148" t="s">
        <v>634</v>
      </c>
      <c r="F98" s="149" t="s">
        <v>159</v>
      </c>
      <c r="G98" s="151">
        <v>1000</v>
      </c>
      <c r="H98" s="151">
        <v>2300</v>
      </c>
    </row>
    <row r="99" spans="1:8" ht="31.2">
      <c r="A99" s="189" t="s">
        <v>166</v>
      </c>
      <c r="B99" s="190">
        <v>907</v>
      </c>
      <c r="C99" s="191">
        <v>7</v>
      </c>
      <c r="D99" s="191">
        <v>1</v>
      </c>
      <c r="E99" s="148" t="s">
        <v>634</v>
      </c>
      <c r="F99" s="149" t="s">
        <v>167</v>
      </c>
      <c r="G99" s="151">
        <v>1000</v>
      </c>
      <c r="H99" s="151">
        <v>2300</v>
      </c>
    </row>
    <row r="100" spans="1:8" ht="31.2">
      <c r="A100" s="189" t="s">
        <v>169</v>
      </c>
      <c r="B100" s="190">
        <v>907</v>
      </c>
      <c r="C100" s="191">
        <v>7</v>
      </c>
      <c r="D100" s="191">
        <v>1</v>
      </c>
      <c r="E100" s="148" t="s">
        <v>170</v>
      </c>
      <c r="F100" s="149" t="s">
        <v>159</v>
      </c>
      <c r="G100" s="151">
        <v>91.1</v>
      </c>
      <c r="H100" s="151">
        <v>91.1</v>
      </c>
    </row>
    <row r="101" spans="1:8" ht="31.2">
      <c r="A101" s="189" t="s">
        <v>166</v>
      </c>
      <c r="B101" s="190">
        <v>907</v>
      </c>
      <c r="C101" s="191">
        <v>7</v>
      </c>
      <c r="D101" s="191">
        <v>1</v>
      </c>
      <c r="E101" s="148" t="s">
        <v>170</v>
      </c>
      <c r="F101" s="149" t="s">
        <v>167</v>
      </c>
      <c r="G101" s="151">
        <v>91.1</v>
      </c>
      <c r="H101" s="151">
        <v>91.1</v>
      </c>
    </row>
    <row r="102" spans="1:8" ht="31.2">
      <c r="A102" s="189" t="s">
        <v>174</v>
      </c>
      <c r="B102" s="190">
        <v>907</v>
      </c>
      <c r="C102" s="191">
        <v>7</v>
      </c>
      <c r="D102" s="191">
        <v>1</v>
      </c>
      <c r="E102" s="148" t="s">
        <v>175</v>
      </c>
      <c r="F102" s="149" t="s">
        <v>159</v>
      </c>
      <c r="G102" s="151">
        <v>34277.300000000003</v>
      </c>
      <c r="H102" s="151">
        <v>33439.4</v>
      </c>
    </row>
    <row r="103" spans="1:8" ht="31.2">
      <c r="A103" s="189" t="s">
        <v>166</v>
      </c>
      <c r="B103" s="190">
        <v>907</v>
      </c>
      <c r="C103" s="191">
        <v>7</v>
      </c>
      <c r="D103" s="191">
        <v>1</v>
      </c>
      <c r="E103" s="148" t="s">
        <v>175</v>
      </c>
      <c r="F103" s="149" t="s">
        <v>167</v>
      </c>
      <c r="G103" s="151">
        <v>33614.699999999997</v>
      </c>
      <c r="H103" s="151">
        <v>32776.800000000003</v>
      </c>
    </row>
    <row r="104" spans="1:8">
      <c r="A104" s="189" t="s">
        <v>176</v>
      </c>
      <c r="B104" s="190">
        <v>907</v>
      </c>
      <c r="C104" s="191">
        <v>7</v>
      </c>
      <c r="D104" s="191">
        <v>1</v>
      </c>
      <c r="E104" s="148" t="s">
        <v>175</v>
      </c>
      <c r="F104" s="149" t="s">
        <v>177</v>
      </c>
      <c r="G104" s="151">
        <v>662.6</v>
      </c>
      <c r="H104" s="151">
        <v>662.6</v>
      </c>
    </row>
    <row r="105" spans="1:8" ht="78">
      <c r="A105" s="189" t="s">
        <v>178</v>
      </c>
      <c r="B105" s="190">
        <v>907</v>
      </c>
      <c r="C105" s="191">
        <v>7</v>
      </c>
      <c r="D105" s="191">
        <v>1</v>
      </c>
      <c r="E105" s="148" t="s">
        <v>179</v>
      </c>
      <c r="F105" s="149" t="s">
        <v>159</v>
      </c>
      <c r="G105" s="151">
        <v>174766.7</v>
      </c>
      <c r="H105" s="151">
        <v>174766.7</v>
      </c>
    </row>
    <row r="106" spans="1:8" ht="78">
      <c r="A106" s="189" t="s">
        <v>180</v>
      </c>
      <c r="B106" s="190">
        <v>907</v>
      </c>
      <c r="C106" s="191">
        <v>7</v>
      </c>
      <c r="D106" s="191">
        <v>1</v>
      </c>
      <c r="E106" s="148" t="s">
        <v>179</v>
      </c>
      <c r="F106" s="149" t="s">
        <v>181</v>
      </c>
      <c r="G106" s="151">
        <v>173418.7</v>
      </c>
      <c r="H106" s="151">
        <v>173418.7</v>
      </c>
    </row>
    <row r="107" spans="1:8" ht="31.2">
      <c r="A107" s="189" t="s">
        <v>166</v>
      </c>
      <c r="B107" s="190">
        <v>907</v>
      </c>
      <c r="C107" s="191">
        <v>7</v>
      </c>
      <c r="D107" s="191">
        <v>1</v>
      </c>
      <c r="E107" s="148" t="s">
        <v>179</v>
      </c>
      <c r="F107" s="149" t="s">
        <v>167</v>
      </c>
      <c r="G107" s="151">
        <v>1348</v>
      </c>
      <c r="H107" s="151">
        <v>1348</v>
      </c>
    </row>
    <row r="108" spans="1:8" ht="78">
      <c r="A108" s="189" t="s">
        <v>182</v>
      </c>
      <c r="B108" s="190">
        <v>907</v>
      </c>
      <c r="C108" s="191">
        <v>7</v>
      </c>
      <c r="D108" s="191">
        <v>1</v>
      </c>
      <c r="E108" s="148" t="s">
        <v>183</v>
      </c>
      <c r="F108" s="149" t="s">
        <v>159</v>
      </c>
      <c r="G108" s="151">
        <v>32.5</v>
      </c>
      <c r="H108" s="151">
        <v>36</v>
      </c>
    </row>
    <row r="109" spans="1:8" ht="31.2">
      <c r="A109" s="189" t="s">
        <v>166</v>
      </c>
      <c r="B109" s="190">
        <v>907</v>
      </c>
      <c r="C109" s="191">
        <v>7</v>
      </c>
      <c r="D109" s="191">
        <v>1</v>
      </c>
      <c r="E109" s="148" t="s">
        <v>183</v>
      </c>
      <c r="F109" s="149" t="s">
        <v>167</v>
      </c>
      <c r="G109" s="151">
        <v>32.5</v>
      </c>
      <c r="H109" s="151">
        <v>36</v>
      </c>
    </row>
    <row r="110" spans="1:8" ht="62.4">
      <c r="A110" s="189" t="s">
        <v>287</v>
      </c>
      <c r="B110" s="190">
        <v>907</v>
      </c>
      <c r="C110" s="191">
        <v>7</v>
      </c>
      <c r="D110" s="191">
        <v>1</v>
      </c>
      <c r="E110" s="148" t="s">
        <v>288</v>
      </c>
      <c r="F110" s="149" t="s">
        <v>159</v>
      </c>
      <c r="G110" s="151">
        <v>2.8</v>
      </c>
      <c r="H110" s="151">
        <v>60.7</v>
      </c>
    </row>
    <row r="111" spans="1:8" ht="62.4">
      <c r="A111" s="189" t="s">
        <v>314</v>
      </c>
      <c r="B111" s="190">
        <v>907</v>
      </c>
      <c r="C111" s="191">
        <v>7</v>
      </c>
      <c r="D111" s="191">
        <v>1</v>
      </c>
      <c r="E111" s="148" t="s">
        <v>315</v>
      </c>
      <c r="F111" s="149" t="s">
        <v>159</v>
      </c>
      <c r="G111" s="151">
        <v>2.8</v>
      </c>
      <c r="H111" s="151">
        <v>60.7</v>
      </c>
    </row>
    <row r="112" spans="1:8" ht="46.8">
      <c r="A112" s="189" t="s">
        <v>316</v>
      </c>
      <c r="B112" s="190">
        <v>907</v>
      </c>
      <c r="C112" s="191">
        <v>7</v>
      </c>
      <c r="D112" s="191">
        <v>1</v>
      </c>
      <c r="E112" s="148" t="s">
        <v>317</v>
      </c>
      <c r="F112" s="149" t="s">
        <v>159</v>
      </c>
      <c r="G112" s="151">
        <v>2.8</v>
      </c>
      <c r="H112" s="151">
        <v>60.7</v>
      </c>
    </row>
    <row r="113" spans="1:8" ht="62.4">
      <c r="A113" s="189" t="s">
        <v>231</v>
      </c>
      <c r="B113" s="190">
        <v>907</v>
      </c>
      <c r="C113" s="191">
        <v>7</v>
      </c>
      <c r="D113" s="191">
        <v>1</v>
      </c>
      <c r="E113" s="148" t="s">
        <v>318</v>
      </c>
      <c r="F113" s="149" t="s">
        <v>159</v>
      </c>
      <c r="G113" s="151">
        <v>2.8</v>
      </c>
      <c r="H113" s="151">
        <v>60.7</v>
      </c>
    </row>
    <row r="114" spans="1:8" ht="31.2">
      <c r="A114" s="189" t="s">
        <v>166</v>
      </c>
      <c r="B114" s="190">
        <v>907</v>
      </c>
      <c r="C114" s="191">
        <v>7</v>
      </c>
      <c r="D114" s="191">
        <v>1</v>
      </c>
      <c r="E114" s="148" t="s">
        <v>318</v>
      </c>
      <c r="F114" s="149" t="s">
        <v>167</v>
      </c>
      <c r="G114" s="151">
        <v>2.8</v>
      </c>
      <c r="H114" s="151">
        <v>60.7</v>
      </c>
    </row>
    <row r="115" spans="1:8">
      <c r="A115" s="189" t="s">
        <v>189</v>
      </c>
      <c r="B115" s="190">
        <v>907</v>
      </c>
      <c r="C115" s="191">
        <v>7</v>
      </c>
      <c r="D115" s="191">
        <v>2</v>
      </c>
      <c r="E115" s="148" t="s">
        <v>159</v>
      </c>
      <c r="F115" s="149" t="s">
        <v>159</v>
      </c>
      <c r="G115" s="151">
        <v>463872.3</v>
      </c>
      <c r="H115" s="151">
        <v>437219.4</v>
      </c>
    </row>
    <row r="116" spans="1:8" ht="31.2">
      <c r="A116" s="189" t="s">
        <v>157</v>
      </c>
      <c r="B116" s="190">
        <v>907</v>
      </c>
      <c r="C116" s="191">
        <v>7</v>
      </c>
      <c r="D116" s="191">
        <v>2</v>
      </c>
      <c r="E116" s="148" t="s">
        <v>158</v>
      </c>
      <c r="F116" s="149" t="s">
        <v>159</v>
      </c>
      <c r="G116" s="151">
        <v>463587.7</v>
      </c>
      <c r="H116" s="151">
        <v>437189.4</v>
      </c>
    </row>
    <row r="117" spans="1:8" ht="31.2">
      <c r="A117" s="189" t="s">
        <v>160</v>
      </c>
      <c r="B117" s="190">
        <v>907</v>
      </c>
      <c r="C117" s="191">
        <v>7</v>
      </c>
      <c r="D117" s="191">
        <v>2</v>
      </c>
      <c r="E117" s="148" t="s">
        <v>161</v>
      </c>
      <c r="F117" s="149" t="s">
        <v>159</v>
      </c>
      <c r="G117" s="151">
        <v>463578.7</v>
      </c>
      <c r="H117" s="151">
        <v>437180.4</v>
      </c>
    </row>
    <row r="118" spans="1:8" ht="31.2">
      <c r="A118" s="189" t="s">
        <v>186</v>
      </c>
      <c r="B118" s="190">
        <v>907</v>
      </c>
      <c r="C118" s="191">
        <v>7</v>
      </c>
      <c r="D118" s="191">
        <v>2</v>
      </c>
      <c r="E118" s="148" t="s">
        <v>187</v>
      </c>
      <c r="F118" s="149" t="s">
        <v>159</v>
      </c>
      <c r="G118" s="151">
        <v>463578.7</v>
      </c>
      <c r="H118" s="151">
        <v>437180.4</v>
      </c>
    </row>
    <row r="119" spans="1:8" ht="31.2">
      <c r="A119" s="189" t="s">
        <v>164</v>
      </c>
      <c r="B119" s="190">
        <v>907</v>
      </c>
      <c r="C119" s="191">
        <v>7</v>
      </c>
      <c r="D119" s="191">
        <v>2</v>
      </c>
      <c r="E119" s="148" t="s">
        <v>188</v>
      </c>
      <c r="F119" s="149" t="s">
        <v>159</v>
      </c>
      <c r="G119" s="151">
        <v>1316.5</v>
      </c>
      <c r="H119" s="151">
        <v>1316.5</v>
      </c>
    </row>
    <row r="120" spans="1:8" ht="31.2">
      <c r="A120" s="189" t="s">
        <v>166</v>
      </c>
      <c r="B120" s="190">
        <v>907</v>
      </c>
      <c r="C120" s="191">
        <v>7</v>
      </c>
      <c r="D120" s="191">
        <v>2</v>
      </c>
      <c r="E120" s="148" t="s">
        <v>188</v>
      </c>
      <c r="F120" s="149" t="s">
        <v>167</v>
      </c>
      <c r="G120" s="151">
        <v>1316.5</v>
      </c>
      <c r="H120" s="151">
        <v>1316.5</v>
      </c>
    </row>
    <row r="121" spans="1:8" ht="31.2">
      <c r="A121" s="189" t="s">
        <v>190</v>
      </c>
      <c r="B121" s="190">
        <v>907</v>
      </c>
      <c r="C121" s="191">
        <v>7</v>
      </c>
      <c r="D121" s="191">
        <v>2</v>
      </c>
      <c r="E121" s="148" t="s">
        <v>191</v>
      </c>
      <c r="F121" s="149" t="s">
        <v>159</v>
      </c>
      <c r="G121" s="151">
        <v>2813</v>
      </c>
      <c r="H121" s="151">
        <v>1928</v>
      </c>
    </row>
    <row r="122" spans="1:8" ht="31.2">
      <c r="A122" s="189" t="s">
        <v>166</v>
      </c>
      <c r="B122" s="190">
        <v>907</v>
      </c>
      <c r="C122" s="191">
        <v>7</v>
      </c>
      <c r="D122" s="191">
        <v>2</v>
      </c>
      <c r="E122" s="148" t="s">
        <v>191</v>
      </c>
      <c r="F122" s="149" t="s">
        <v>167</v>
      </c>
      <c r="G122" s="151">
        <v>2813</v>
      </c>
      <c r="H122" s="151">
        <v>1928</v>
      </c>
    </row>
    <row r="123" spans="1:8" ht="31.2">
      <c r="A123" s="189" t="s">
        <v>169</v>
      </c>
      <c r="B123" s="190">
        <v>907</v>
      </c>
      <c r="C123" s="191">
        <v>7</v>
      </c>
      <c r="D123" s="191">
        <v>2</v>
      </c>
      <c r="E123" s="148" t="s">
        <v>192</v>
      </c>
      <c r="F123" s="149" t="s">
        <v>159</v>
      </c>
      <c r="G123" s="151">
        <v>198.8</v>
      </c>
      <c r="H123" s="151">
        <v>198.8</v>
      </c>
    </row>
    <row r="124" spans="1:8" ht="31.2">
      <c r="A124" s="189" t="s">
        <v>166</v>
      </c>
      <c r="B124" s="190">
        <v>907</v>
      </c>
      <c r="C124" s="191">
        <v>7</v>
      </c>
      <c r="D124" s="191">
        <v>2</v>
      </c>
      <c r="E124" s="148" t="s">
        <v>192</v>
      </c>
      <c r="F124" s="149" t="s">
        <v>167</v>
      </c>
      <c r="G124" s="151">
        <v>198.8</v>
      </c>
      <c r="H124" s="151">
        <v>198.8</v>
      </c>
    </row>
    <row r="125" spans="1:8" ht="31.2">
      <c r="A125" s="189" t="s">
        <v>193</v>
      </c>
      <c r="B125" s="190">
        <v>907</v>
      </c>
      <c r="C125" s="191">
        <v>7</v>
      </c>
      <c r="D125" s="191">
        <v>2</v>
      </c>
      <c r="E125" s="148" t="s">
        <v>194</v>
      </c>
      <c r="F125" s="149" t="s">
        <v>159</v>
      </c>
      <c r="G125" s="151">
        <v>8053.2</v>
      </c>
      <c r="H125" s="151">
        <v>8445.7999999999993</v>
      </c>
    </row>
    <row r="126" spans="1:8" ht="31.2">
      <c r="A126" s="189" t="s">
        <v>166</v>
      </c>
      <c r="B126" s="190">
        <v>907</v>
      </c>
      <c r="C126" s="191">
        <v>7</v>
      </c>
      <c r="D126" s="191">
        <v>2</v>
      </c>
      <c r="E126" s="148" t="s">
        <v>194</v>
      </c>
      <c r="F126" s="149" t="s">
        <v>167</v>
      </c>
      <c r="G126" s="151">
        <v>8053.2</v>
      </c>
      <c r="H126" s="151">
        <v>8445.7999999999993</v>
      </c>
    </row>
    <row r="127" spans="1:8" ht="31.2">
      <c r="A127" s="189" t="s">
        <v>195</v>
      </c>
      <c r="B127" s="190">
        <v>907</v>
      </c>
      <c r="C127" s="191">
        <v>7</v>
      </c>
      <c r="D127" s="191">
        <v>2</v>
      </c>
      <c r="E127" s="148" t="s">
        <v>196</v>
      </c>
      <c r="F127" s="149" t="s">
        <v>159</v>
      </c>
      <c r="G127" s="151">
        <v>100</v>
      </c>
      <c r="H127" s="151">
        <v>100</v>
      </c>
    </row>
    <row r="128" spans="1:8" ht="78">
      <c r="A128" s="189" t="s">
        <v>180</v>
      </c>
      <c r="B128" s="190">
        <v>907</v>
      </c>
      <c r="C128" s="191">
        <v>7</v>
      </c>
      <c r="D128" s="191">
        <v>2</v>
      </c>
      <c r="E128" s="148" t="s">
        <v>196</v>
      </c>
      <c r="F128" s="149" t="s">
        <v>181</v>
      </c>
      <c r="G128" s="151">
        <v>100</v>
      </c>
      <c r="H128" s="151">
        <v>100</v>
      </c>
    </row>
    <row r="129" spans="1:8" ht="31.2">
      <c r="A129" s="189" t="s">
        <v>197</v>
      </c>
      <c r="B129" s="190">
        <v>907</v>
      </c>
      <c r="C129" s="191">
        <v>7</v>
      </c>
      <c r="D129" s="191">
        <v>2</v>
      </c>
      <c r="E129" s="148" t="s">
        <v>198</v>
      </c>
      <c r="F129" s="149" t="s">
        <v>159</v>
      </c>
      <c r="G129" s="151">
        <v>15</v>
      </c>
      <c r="H129" s="151">
        <v>15</v>
      </c>
    </row>
    <row r="130" spans="1:8" ht="31.2">
      <c r="A130" s="189" t="s">
        <v>166</v>
      </c>
      <c r="B130" s="190">
        <v>907</v>
      </c>
      <c r="C130" s="191">
        <v>7</v>
      </c>
      <c r="D130" s="191">
        <v>2</v>
      </c>
      <c r="E130" s="148" t="s">
        <v>198</v>
      </c>
      <c r="F130" s="149" t="s">
        <v>167</v>
      </c>
      <c r="G130" s="151">
        <v>15</v>
      </c>
      <c r="H130" s="151">
        <v>15</v>
      </c>
    </row>
    <row r="131" spans="1:8" ht="31.2">
      <c r="A131" s="189" t="s">
        <v>199</v>
      </c>
      <c r="B131" s="190">
        <v>907</v>
      </c>
      <c r="C131" s="191">
        <v>7</v>
      </c>
      <c r="D131" s="191">
        <v>2</v>
      </c>
      <c r="E131" s="148" t="s">
        <v>200</v>
      </c>
      <c r="F131" s="149" t="s">
        <v>159</v>
      </c>
      <c r="G131" s="151">
        <v>199.5</v>
      </c>
      <c r="H131" s="151">
        <v>199.5</v>
      </c>
    </row>
    <row r="132" spans="1:8" ht="31.2">
      <c r="A132" s="189" t="s">
        <v>166</v>
      </c>
      <c r="B132" s="190">
        <v>907</v>
      </c>
      <c r="C132" s="191">
        <v>7</v>
      </c>
      <c r="D132" s="191">
        <v>2</v>
      </c>
      <c r="E132" s="148" t="s">
        <v>200</v>
      </c>
      <c r="F132" s="149" t="s">
        <v>167</v>
      </c>
      <c r="G132" s="151">
        <v>199.5</v>
      </c>
      <c r="H132" s="151">
        <v>199.5</v>
      </c>
    </row>
    <row r="133" spans="1:8" ht="31.2">
      <c r="A133" s="189" t="s">
        <v>174</v>
      </c>
      <c r="B133" s="190">
        <v>907</v>
      </c>
      <c r="C133" s="191">
        <v>7</v>
      </c>
      <c r="D133" s="191">
        <v>2</v>
      </c>
      <c r="E133" s="148" t="s">
        <v>202</v>
      </c>
      <c r="F133" s="149" t="s">
        <v>159</v>
      </c>
      <c r="G133" s="151">
        <v>28985</v>
      </c>
      <c r="H133" s="151">
        <v>30640.799999999999</v>
      </c>
    </row>
    <row r="134" spans="1:8" ht="31.2">
      <c r="A134" s="189" t="s">
        <v>166</v>
      </c>
      <c r="B134" s="190">
        <v>907</v>
      </c>
      <c r="C134" s="191">
        <v>7</v>
      </c>
      <c r="D134" s="191">
        <v>2</v>
      </c>
      <c r="E134" s="148" t="s">
        <v>202</v>
      </c>
      <c r="F134" s="149" t="s">
        <v>167</v>
      </c>
      <c r="G134" s="151">
        <v>26813.9</v>
      </c>
      <c r="H134" s="151">
        <v>28469.7</v>
      </c>
    </row>
    <row r="135" spans="1:8">
      <c r="A135" s="189" t="s">
        <v>176</v>
      </c>
      <c r="B135" s="190">
        <v>907</v>
      </c>
      <c r="C135" s="191">
        <v>7</v>
      </c>
      <c r="D135" s="191">
        <v>2</v>
      </c>
      <c r="E135" s="148" t="s">
        <v>202</v>
      </c>
      <c r="F135" s="149" t="s">
        <v>177</v>
      </c>
      <c r="G135" s="151">
        <v>2171.1</v>
      </c>
      <c r="H135" s="151">
        <v>2171.1</v>
      </c>
    </row>
    <row r="136" spans="1:8" ht="109.2">
      <c r="A136" s="189" t="s">
        <v>203</v>
      </c>
      <c r="B136" s="190">
        <v>907</v>
      </c>
      <c r="C136" s="191">
        <v>7</v>
      </c>
      <c r="D136" s="191">
        <v>2</v>
      </c>
      <c r="E136" s="148" t="s">
        <v>204</v>
      </c>
      <c r="F136" s="149" t="s">
        <v>159</v>
      </c>
      <c r="G136" s="151">
        <v>393986</v>
      </c>
      <c r="H136" s="151">
        <v>393986</v>
      </c>
    </row>
    <row r="137" spans="1:8" ht="78">
      <c r="A137" s="189" t="s">
        <v>180</v>
      </c>
      <c r="B137" s="190">
        <v>907</v>
      </c>
      <c r="C137" s="191">
        <v>7</v>
      </c>
      <c r="D137" s="191">
        <v>2</v>
      </c>
      <c r="E137" s="148" t="s">
        <v>204</v>
      </c>
      <c r="F137" s="149" t="s">
        <v>181</v>
      </c>
      <c r="G137" s="151">
        <v>385608</v>
      </c>
      <c r="H137" s="151">
        <v>385608</v>
      </c>
    </row>
    <row r="138" spans="1:8" ht="31.2">
      <c r="A138" s="189" t="s">
        <v>166</v>
      </c>
      <c r="B138" s="190">
        <v>907</v>
      </c>
      <c r="C138" s="191">
        <v>7</v>
      </c>
      <c r="D138" s="191">
        <v>2</v>
      </c>
      <c r="E138" s="148" t="s">
        <v>204</v>
      </c>
      <c r="F138" s="149" t="s">
        <v>167</v>
      </c>
      <c r="G138" s="151">
        <v>8378</v>
      </c>
      <c r="H138" s="151">
        <v>8378</v>
      </c>
    </row>
    <row r="139" spans="1:8" ht="31.2">
      <c r="A139" s="189" t="s">
        <v>208</v>
      </c>
      <c r="B139" s="190">
        <v>907</v>
      </c>
      <c r="C139" s="191">
        <v>7</v>
      </c>
      <c r="D139" s="191">
        <v>2</v>
      </c>
      <c r="E139" s="148" t="s">
        <v>209</v>
      </c>
      <c r="F139" s="149" t="s">
        <v>159</v>
      </c>
      <c r="G139" s="151">
        <v>27865.200000000001</v>
      </c>
      <c r="H139" s="151">
        <v>0</v>
      </c>
    </row>
    <row r="140" spans="1:8" ht="31.2">
      <c r="A140" s="189" t="s">
        <v>166</v>
      </c>
      <c r="B140" s="190">
        <v>907</v>
      </c>
      <c r="C140" s="191">
        <v>7</v>
      </c>
      <c r="D140" s="191">
        <v>2</v>
      </c>
      <c r="E140" s="148" t="s">
        <v>209</v>
      </c>
      <c r="F140" s="149" t="s">
        <v>167</v>
      </c>
      <c r="G140" s="151">
        <v>27865.200000000001</v>
      </c>
      <c r="H140" s="151">
        <v>0</v>
      </c>
    </row>
    <row r="141" spans="1:8" ht="78">
      <c r="A141" s="189" t="s">
        <v>182</v>
      </c>
      <c r="B141" s="190">
        <v>907</v>
      </c>
      <c r="C141" s="191">
        <v>7</v>
      </c>
      <c r="D141" s="191">
        <v>2</v>
      </c>
      <c r="E141" s="148" t="s">
        <v>210</v>
      </c>
      <c r="F141" s="149" t="s">
        <v>159</v>
      </c>
      <c r="G141" s="151">
        <v>46.5</v>
      </c>
      <c r="H141" s="151">
        <v>50</v>
      </c>
    </row>
    <row r="142" spans="1:8" ht="31.2">
      <c r="A142" s="189" t="s">
        <v>166</v>
      </c>
      <c r="B142" s="190">
        <v>907</v>
      </c>
      <c r="C142" s="191">
        <v>7</v>
      </c>
      <c r="D142" s="191">
        <v>2</v>
      </c>
      <c r="E142" s="148" t="s">
        <v>210</v>
      </c>
      <c r="F142" s="149" t="s">
        <v>167</v>
      </c>
      <c r="G142" s="151">
        <v>46.5</v>
      </c>
      <c r="H142" s="151">
        <v>50</v>
      </c>
    </row>
    <row r="143" spans="1:8" ht="45.75" customHeight="1">
      <c r="A143" s="189" t="s">
        <v>212</v>
      </c>
      <c r="B143" s="190">
        <v>907</v>
      </c>
      <c r="C143" s="191">
        <v>7</v>
      </c>
      <c r="D143" s="191">
        <v>2</v>
      </c>
      <c r="E143" s="148" t="s">
        <v>213</v>
      </c>
      <c r="F143" s="149" t="s">
        <v>159</v>
      </c>
      <c r="G143" s="151">
        <v>0</v>
      </c>
      <c r="H143" s="151">
        <v>300</v>
      </c>
    </row>
    <row r="144" spans="1:8" ht="31.2">
      <c r="A144" s="189" t="s">
        <v>166</v>
      </c>
      <c r="B144" s="190">
        <v>907</v>
      </c>
      <c r="C144" s="191">
        <v>7</v>
      </c>
      <c r="D144" s="191">
        <v>2</v>
      </c>
      <c r="E144" s="148" t="s">
        <v>213</v>
      </c>
      <c r="F144" s="149" t="s">
        <v>167</v>
      </c>
      <c r="G144" s="151">
        <v>0</v>
      </c>
      <c r="H144" s="151">
        <v>300</v>
      </c>
    </row>
    <row r="145" spans="1:8" ht="46.8">
      <c r="A145" s="189" t="s">
        <v>221</v>
      </c>
      <c r="B145" s="190">
        <v>907</v>
      </c>
      <c r="C145" s="191">
        <v>7</v>
      </c>
      <c r="D145" s="191">
        <v>2</v>
      </c>
      <c r="E145" s="148" t="s">
        <v>222</v>
      </c>
      <c r="F145" s="149" t="s">
        <v>159</v>
      </c>
      <c r="G145" s="151">
        <v>9</v>
      </c>
      <c r="H145" s="151">
        <v>9</v>
      </c>
    </row>
    <row r="146" spans="1:8" ht="46.8">
      <c r="A146" s="189" t="s">
        <v>233</v>
      </c>
      <c r="B146" s="190">
        <v>907</v>
      </c>
      <c r="C146" s="191">
        <v>7</v>
      </c>
      <c r="D146" s="191">
        <v>2</v>
      </c>
      <c r="E146" s="148" t="s">
        <v>234</v>
      </c>
      <c r="F146" s="149" t="s">
        <v>159</v>
      </c>
      <c r="G146" s="151">
        <v>9</v>
      </c>
      <c r="H146" s="151">
        <v>9</v>
      </c>
    </row>
    <row r="147" spans="1:8" ht="62.4">
      <c r="A147" s="189" t="s">
        <v>235</v>
      </c>
      <c r="B147" s="190">
        <v>907</v>
      </c>
      <c r="C147" s="191">
        <v>7</v>
      </c>
      <c r="D147" s="191">
        <v>2</v>
      </c>
      <c r="E147" s="148" t="s">
        <v>236</v>
      </c>
      <c r="F147" s="149" t="s">
        <v>159</v>
      </c>
      <c r="G147" s="151">
        <v>9</v>
      </c>
      <c r="H147" s="151">
        <v>9</v>
      </c>
    </row>
    <row r="148" spans="1:8" ht="31.2">
      <c r="A148" s="189" t="s">
        <v>237</v>
      </c>
      <c r="B148" s="190">
        <v>907</v>
      </c>
      <c r="C148" s="191">
        <v>7</v>
      </c>
      <c r="D148" s="191">
        <v>2</v>
      </c>
      <c r="E148" s="148" t="s">
        <v>236</v>
      </c>
      <c r="F148" s="149" t="s">
        <v>238</v>
      </c>
      <c r="G148" s="151">
        <v>9</v>
      </c>
      <c r="H148" s="151">
        <v>9</v>
      </c>
    </row>
    <row r="149" spans="1:8" ht="62.4">
      <c r="A149" s="189" t="s">
        <v>287</v>
      </c>
      <c r="B149" s="190">
        <v>907</v>
      </c>
      <c r="C149" s="191">
        <v>7</v>
      </c>
      <c r="D149" s="191">
        <v>2</v>
      </c>
      <c r="E149" s="148" t="s">
        <v>288</v>
      </c>
      <c r="F149" s="149" t="s">
        <v>159</v>
      </c>
      <c r="G149" s="151">
        <v>284.60000000000002</v>
      </c>
      <c r="H149" s="151">
        <v>30</v>
      </c>
    </row>
    <row r="150" spans="1:8" ht="62.4">
      <c r="A150" s="189" t="s">
        <v>314</v>
      </c>
      <c r="B150" s="190">
        <v>907</v>
      </c>
      <c r="C150" s="191">
        <v>7</v>
      </c>
      <c r="D150" s="191">
        <v>2</v>
      </c>
      <c r="E150" s="148" t="s">
        <v>315</v>
      </c>
      <c r="F150" s="149" t="s">
        <v>159</v>
      </c>
      <c r="G150" s="151">
        <v>284.60000000000002</v>
      </c>
      <c r="H150" s="151">
        <v>30</v>
      </c>
    </row>
    <row r="151" spans="1:8" ht="46.8">
      <c r="A151" s="189" t="s">
        <v>316</v>
      </c>
      <c r="B151" s="190">
        <v>907</v>
      </c>
      <c r="C151" s="191">
        <v>7</v>
      </c>
      <c r="D151" s="191">
        <v>2</v>
      </c>
      <c r="E151" s="148" t="s">
        <v>317</v>
      </c>
      <c r="F151" s="149" t="s">
        <v>159</v>
      </c>
      <c r="G151" s="151">
        <v>284.60000000000002</v>
      </c>
      <c r="H151" s="151">
        <v>30</v>
      </c>
    </row>
    <row r="152" spans="1:8" ht="62.4">
      <c r="A152" s="189" t="s">
        <v>231</v>
      </c>
      <c r="B152" s="190">
        <v>907</v>
      </c>
      <c r="C152" s="191">
        <v>7</v>
      </c>
      <c r="D152" s="191">
        <v>2</v>
      </c>
      <c r="E152" s="148" t="s">
        <v>318</v>
      </c>
      <c r="F152" s="149" t="s">
        <v>159</v>
      </c>
      <c r="G152" s="151">
        <v>284.60000000000002</v>
      </c>
      <c r="H152" s="151">
        <v>30</v>
      </c>
    </row>
    <row r="153" spans="1:8" ht="31.2">
      <c r="A153" s="189" t="s">
        <v>166</v>
      </c>
      <c r="B153" s="190">
        <v>907</v>
      </c>
      <c r="C153" s="191">
        <v>7</v>
      </c>
      <c r="D153" s="191">
        <v>2</v>
      </c>
      <c r="E153" s="148" t="s">
        <v>318</v>
      </c>
      <c r="F153" s="149" t="s">
        <v>167</v>
      </c>
      <c r="G153" s="151">
        <v>284.60000000000002</v>
      </c>
      <c r="H153" s="151">
        <v>30</v>
      </c>
    </row>
    <row r="154" spans="1:8">
      <c r="A154" s="189" t="s">
        <v>217</v>
      </c>
      <c r="B154" s="190">
        <v>907</v>
      </c>
      <c r="C154" s="191">
        <v>7</v>
      </c>
      <c r="D154" s="191">
        <v>3</v>
      </c>
      <c r="E154" s="148" t="s">
        <v>159</v>
      </c>
      <c r="F154" s="149" t="s">
        <v>159</v>
      </c>
      <c r="G154" s="151">
        <v>26365.1</v>
      </c>
      <c r="H154" s="151">
        <v>24725.8</v>
      </c>
    </row>
    <row r="155" spans="1:8" ht="31.2">
      <c r="A155" s="189" t="s">
        <v>157</v>
      </c>
      <c r="B155" s="190">
        <v>907</v>
      </c>
      <c r="C155" s="191">
        <v>7</v>
      </c>
      <c r="D155" s="191">
        <v>3</v>
      </c>
      <c r="E155" s="148" t="s">
        <v>158</v>
      </c>
      <c r="F155" s="149" t="s">
        <v>159</v>
      </c>
      <c r="G155" s="151">
        <v>26365.1</v>
      </c>
      <c r="H155" s="151">
        <v>24696.799999999999</v>
      </c>
    </row>
    <row r="156" spans="1:8" ht="31.2">
      <c r="A156" s="189" t="s">
        <v>160</v>
      </c>
      <c r="B156" s="190">
        <v>907</v>
      </c>
      <c r="C156" s="191">
        <v>7</v>
      </c>
      <c r="D156" s="191">
        <v>3</v>
      </c>
      <c r="E156" s="148" t="s">
        <v>161</v>
      </c>
      <c r="F156" s="149" t="s">
        <v>159</v>
      </c>
      <c r="G156" s="151">
        <v>26365.1</v>
      </c>
      <c r="H156" s="151">
        <v>24696.799999999999</v>
      </c>
    </row>
    <row r="157" spans="1:8" ht="31.2">
      <c r="A157" s="189" t="s">
        <v>214</v>
      </c>
      <c r="B157" s="190">
        <v>907</v>
      </c>
      <c r="C157" s="191">
        <v>7</v>
      </c>
      <c r="D157" s="191">
        <v>3</v>
      </c>
      <c r="E157" s="148" t="s">
        <v>215</v>
      </c>
      <c r="F157" s="149" t="s">
        <v>159</v>
      </c>
      <c r="G157" s="151">
        <v>26365.1</v>
      </c>
      <c r="H157" s="151">
        <v>24696.799999999999</v>
      </c>
    </row>
    <row r="158" spans="1:8" ht="31.2">
      <c r="A158" s="189" t="s">
        <v>164</v>
      </c>
      <c r="B158" s="190">
        <v>907</v>
      </c>
      <c r="C158" s="191">
        <v>7</v>
      </c>
      <c r="D158" s="191">
        <v>3</v>
      </c>
      <c r="E158" s="148" t="s">
        <v>216</v>
      </c>
      <c r="F158" s="149" t="s">
        <v>159</v>
      </c>
      <c r="G158" s="151">
        <v>102</v>
      </c>
      <c r="H158" s="151">
        <v>102</v>
      </c>
    </row>
    <row r="159" spans="1:8" ht="31.2">
      <c r="A159" s="189" t="s">
        <v>166</v>
      </c>
      <c r="B159" s="190">
        <v>907</v>
      </c>
      <c r="C159" s="191">
        <v>7</v>
      </c>
      <c r="D159" s="191">
        <v>3</v>
      </c>
      <c r="E159" s="148" t="s">
        <v>216</v>
      </c>
      <c r="F159" s="149" t="s">
        <v>167</v>
      </c>
      <c r="G159" s="151">
        <v>102</v>
      </c>
      <c r="H159" s="151">
        <v>102</v>
      </c>
    </row>
    <row r="160" spans="1:8" ht="31.2">
      <c r="A160" s="189" t="s">
        <v>169</v>
      </c>
      <c r="B160" s="190">
        <v>907</v>
      </c>
      <c r="C160" s="191">
        <v>7</v>
      </c>
      <c r="D160" s="191">
        <v>3</v>
      </c>
      <c r="E160" s="148" t="s">
        <v>218</v>
      </c>
      <c r="F160" s="149" t="s">
        <v>159</v>
      </c>
      <c r="G160" s="151">
        <v>15</v>
      </c>
      <c r="H160" s="151">
        <v>15</v>
      </c>
    </row>
    <row r="161" spans="1:8" ht="31.2">
      <c r="A161" s="189" t="s">
        <v>166</v>
      </c>
      <c r="B161" s="190">
        <v>907</v>
      </c>
      <c r="C161" s="191">
        <v>7</v>
      </c>
      <c r="D161" s="191">
        <v>3</v>
      </c>
      <c r="E161" s="148" t="s">
        <v>218</v>
      </c>
      <c r="F161" s="149" t="s">
        <v>167</v>
      </c>
      <c r="G161" s="151">
        <v>15</v>
      </c>
      <c r="H161" s="151">
        <v>15</v>
      </c>
    </row>
    <row r="162" spans="1:8" ht="31.2">
      <c r="A162" s="189" t="s">
        <v>174</v>
      </c>
      <c r="B162" s="190">
        <v>907</v>
      </c>
      <c r="C162" s="191">
        <v>7</v>
      </c>
      <c r="D162" s="191">
        <v>3</v>
      </c>
      <c r="E162" s="148" t="s">
        <v>219</v>
      </c>
      <c r="F162" s="149" t="s">
        <v>159</v>
      </c>
      <c r="G162" s="151">
        <v>26248.1</v>
      </c>
      <c r="H162" s="151">
        <v>24579.8</v>
      </c>
    </row>
    <row r="163" spans="1:8" ht="78">
      <c r="A163" s="189" t="s">
        <v>180</v>
      </c>
      <c r="B163" s="190">
        <v>907</v>
      </c>
      <c r="C163" s="191">
        <v>7</v>
      </c>
      <c r="D163" s="191">
        <v>3</v>
      </c>
      <c r="E163" s="148" t="s">
        <v>219</v>
      </c>
      <c r="F163" s="149" t="s">
        <v>181</v>
      </c>
      <c r="G163" s="151">
        <v>22870.3</v>
      </c>
      <c r="H163" s="151">
        <v>21202</v>
      </c>
    </row>
    <row r="164" spans="1:8" ht="31.2">
      <c r="A164" s="189" t="s">
        <v>166</v>
      </c>
      <c r="B164" s="190">
        <v>907</v>
      </c>
      <c r="C164" s="191">
        <v>7</v>
      </c>
      <c r="D164" s="191">
        <v>3</v>
      </c>
      <c r="E164" s="148" t="s">
        <v>219</v>
      </c>
      <c r="F164" s="149" t="s">
        <v>167</v>
      </c>
      <c r="G164" s="151">
        <v>3031.4</v>
      </c>
      <c r="H164" s="151">
        <v>3031.4</v>
      </c>
    </row>
    <row r="165" spans="1:8">
      <c r="A165" s="189" t="s">
        <v>176</v>
      </c>
      <c r="B165" s="190">
        <v>907</v>
      </c>
      <c r="C165" s="191">
        <v>7</v>
      </c>
      <c r="D165" s="191">
        <v>3</v>
      </c>
      <c r="E165" s="148" t="s">
        <v>219</v>
      </c>
      <c r="F165" s="149" t="s">
        <v>177</v>
      </c>
      <c r="G165" s="151">
        <v>346.4</v>
      </c>
      <c r="H165" s="151">
        <v>346.4</v>
      </c>
    </row>
    <row r="166" spans="1:8" ht="62.4">
      <c r="A166" s="189" t="s">
        <v>287</v>
      </c>
      <c r="B166" s="190">
        <v>907</v>
      </c>
      <c r="C166" s="191">
        <v>7</v>
      </c>
      <c r="D166" s="191">
        <v>3</v>
      </c>
      <c r="E166" s="148" t="s">
        <v>288</v>
      </c>
      <c r="F166" s="149" t="s">
        <v>159</v>
      </c>
      <c r="G166" s="151">
        <v>0</v>
      </c>
      <c r="H166" s="151">
        <v>29</v>
      </c>
    </row>
    <row r="167" spans="1:8" ht="62.4">
      <c r="A167" s="189" t="s">
        <v>314</v>
      </c>
      <c r="B167" s="190">
        <v>907</v>
      </c>
      <c r="C167" s="191">
        <v>7</v>
      </c>
      <c r="D167" s="191">
        <v>3</v>
      </c>
      <c r="E167" s="148" t="s">
        <v>315</v>
      </c>
      <c r="F167" s="149" t="s">
        <v>159</v>
      </c>
      <c r="G167" s="151">
        <v>0</v>
      </c>
      <c r="H167" s="151">
        <v>29</v>
      </c>
    </row>
    <row r="168" spans="1:8" ht="46.8">
      <c r="A168" s="189" t="s">
        <v>316</v>
      </c>
      <c r="B168" s="190">
        <v>907</v>
      </c>
      <c r="C168" s="191">
        <v>7</v>
      </c>
      <c r="D168" s="191">
        <v>3</v>
      </c>
      <c r="E168" s="148" t="s">
        <v>317</v>
      </c>
      <c r="F168" s="149" t="s">
        <v>159</v>
      </c>
      <c r="G168" s="151">
        <v>0</v>
      </c>
      <c r="H168" s="151">
        <v>29</v>
      </c>
    </row>
    <row r="169" spans="1:8" ht="62.4">
      <c r="A169" s="189" t="s">
        <v>231</v>
      </c>
      <c r="B169" s="190">
        <v>907</v>
      </c>
      <c r="C169" s="191">
        <v>7</v>
      </c>
      <c r="D169" s="191">
        <v>3</v>
      </c>
      <c r="E169" s="148" t="s">
        <v>318</v>
      </c>
      <c r="F169" s="149" t="s">
        <v>159</v>
      </c>
      <c r="G169" s="151">
        <v>0</v>
      </c>
      <c r="H169" s="151">
        <v>29</v>
      </c>
    </row>
    <row r="170" spans="1:8" ht="31.2">
      <c r="A170" s="189" t="s">
        <v>166</v>
      </c>
      <c r="B170" s="190">
        <v>907</v>
      </c>
      <c r="C170" s="191">
        <v>7</v>
      </c>
      <c r="D170" s="191">
        <v>3</v>
      </c>
      <c r="E170" s="148" t="s">
        <v>318</v>
      </c>
      <c r="F170" s="149" t="s">
        <v>167</v>
      </c>
      <c r="G170" s="151">
        <v>0</v>
      </c>
      <c r="H170" s="151">
        <v>29</v>
      </c>
    </row>
    <row r="171" spans="1:8" ht="31.2">
      <c r="A171" s="189" t="s">
        <v>173</v>
      </c>
      <c r="B171" s="190">
        <v>907</v>
      </c>
      <c r="C171" s="191">
        <v>7</v>
      </c>
      <c r="D171" s="191">
        <v>5</v>
      </c>
      <c r="E171" s="148" t="s">
        <v>159</v>
      </c>
      <c r="F171" s="149" t="s">
        <v>159</v>
      </c>
      <c r="G171" s="151">
        <v>274.7</v>
      </c>
      <c r="H171" s="151">
        <v>274.7</v>
      </c>
    </row>
    <row r="172" spans="1:8" ht="31.2">
      <c r="A172" s="189" t="s">
        <v>157</v>
      </c>
      <c r="B172" s="190">
        <v>907</v>
      </c>
      <c r="C172" s="191">
        <v>7</v>
      </c>
      <c r="D172" s="191">
        <v>5</v>
      </c>
      <c r="E172" s="148" t="s">
        <v>158</v>
      </c>
      <c r="F172" s="149" t="s">
        <v>159</v>
      </c>
      <c r="G172" s="151">
        <v>274.7</v>
      </c>
      <c r="H172" s="151">
        <v>274.7</v>
      </c>
    </row>
    <row r="173" spans="1:8" ht="31.2">
      <c r="A173" s="189" t="s">
        <v>160</v>
      </c>
      <c r="B173" s="190">
        <v>907</v>
      </c>
      <c r="C173" s="191">
        <v>7</v>
      </c>
      <c r="D173" s="191">
        <v>5</v>
      </c>
      <c r="E173" s="148" t="s">
        <v>161</v>
      </c>
      <c r="F173" s="149" t="s">
        <v>159</v>
      </c>
      <c r="G173" s="151">
        <v>274.7</v>
      </c>
      <c r="H173" s="151">
        <v>274.7</v>
      </c>
    </row>
    <row r="174" spans="1:8" ht="31.2">
      <c r="A174" s="189" t="s">
        <v>162</v>
      </c>
      <c r="B174" s="190">
        <v>907</v>
      </c>
      <c r="C174" s="191">
        <v>7</v>
      </c>
      <c r="D174" s="191">
        <v>5</v>
      </c>
      <c r="E174" s="148" t="s">
        <v>163</v>
      </c>
      <c r="F174" s="149" t="s">
        <v>159</v>
      </c>
      <c r="G174" s="151">
        <v>153.69999999999999</v>
      </c>
      <c r="H174" s="151">
        <v>153.69999999999999</v>
      </c>
    </row>
    <row r="175" spans="1:8" ht="31.2">
      <c r="A175" s="189" t="s">
        <v>171</v>
      </c>
      <c r="B175" s="190">
        <v>907</v>
      </c>
      <c r="C175" s="191">
        <v>7</v>
      </c>
      <c r="D175" s="191">
        <v>5</v>
      </c>
      <c r="E175" s="148" t="s">
        <v>172</v>
      </c>
      <c r="F175" s="149" t="s">
        <v>159</v>
      </c>
      <c r="G175" s="151">
        <v>153.69999999999999</v>
      </c>
      <c r="H175" s="151">
        <v>153.69999999999999</v>
      </c>
    </row>
    <row r="176" spans="1:8" ht="31.2">
      <c r="A176" s="189" t="s">
        <v>166</v>
      </c>
      <c r="B176" s="190">
        <v>907</v>
      </c>
      <c r="C176" s="191">
        <v>7</v>
      </c>
      <c r="D176" s="191">
        <v>5</v>
      </c>
      <c r="E176" s="148" t="s">
        <v>172</v>
      </c>
      <c r="F176" s="149" t="s">
        <v>167</v>
      </c>
      <c r="G176" s="151">
        <v>153.69999999999999</v>
      </c>
      <c r="H176" s="151">
        <v>153.69999999999999</v>
      </c>
    </row>
    <row r="177" spans="1:8" ht="31.2">
      <c r="A177" s="189" t="s">
        <v>186</v>
      </c>
      <c r="B177" s="190">
        <v>907</v>
      </c>
      <c r="C177" s="191">
        <v>7</v>
      </c>
      <c r="D177" s="191">
        <v>5</v>
      </c>
      <c r="E177" s="148" t="s">
        <v>187</v>
      </c>
      <c r="F177" s="149" t="s">
        <v>159</v>
      </c>
      <c r="G177" s="151">
        <v>121</v>
      </c>
      <c r="H177" s="151">
        <v>121</v>
      </c>
    </row>
    <row r="178" spans="1:8" ht="31.2">
      <c r="A178" s="189" t="s">
        <v>171</v>
      </c>
      <c r="B178" s="190">
        <v>907</v>
      </c>
      <c r="C178" s="191">
        <v>7</v>
      </c>
      <c r="D178" s="191">
        <v>5</v>
      </c>
      <c r="E178" s="148" t="s">
        <v>201</v>
      </c>
      <c r="F178" s="149" t="s">
        <v>159</v>
      </c>
      <c r="G178" s="151">
        <v>121</v>
      </c>
      <c r="H178" s="151">
        <v>121</v>
      </c>
    </row>
    <row r="179" spans="1:8" ht="31.2">
      <c r="A179" s="189" t="s">
        <v>166</v>
      </c>
      <c r="B179" s="190">
        <v>907</v>
      </c>
      <c r="C179" s="191">
        <v>7</v>
      </c>
      <c r="D179" s="191">
        <v>5</v>
      </c>
      <c r="E179" s="148" t="s">
        <v>201</v>
      </c>
      <c r="F179" s="149" t="s">
        <v>167</v>
      </c>
      <c r="G179" s="151">
        <v>121</v>
      </c>
      <c r="H179" s="151">
        <v>121</v>
      </c>
    </row>
    <row r="180" spans="1:8">
      <c r="A180" s="189" t="s">
        <v>243</v>
      </c>
      <c r="B180" s="190">
        <v>907</v>
      </c>
      <c r="C180" s="191">
        <v>7</v>
      </c>
      <c r="D180" s="191">
        <v>7</v>
      </c>
      <c r="E180" s="148" t="s">
        <v>159</v>
      </c>
      <c r="F180" s="149" t="s">
        <v>159</v>
      </c>
      <c r="G180" s="151">
        <v>311.3</v>
      </c>
      <c r="H180" s="151">
        <v>311.3</v>
      </c>
    </row>
    <row r="181" spans="1:8" ht="31.2">
      <c r="A181" s="189" t="s">
        <v>157</v>
      </c>
      <c r="B181" s="190">
        <v>907</v>
      </c>
      <c r="C181" s="191">
        <v>7</v>
      </c>
      <c r="D181" s="191">
        <v>7</v>
      </c>
      <c r="E181" s="148" t="s">
        <v>158</v>
      </c>
      <c r="F181" s="149" t="s">
        <v>159</v>
      </c>
      <c r="G181" s="151">
        <v>311.3</v>
      </c>
      <c r="H181" s="151">
        <v>311.3</v>
      </c>
    </row>
    <row r="182" spans="1:8" ht="46.8">
      <c r="A182" s="189" t="s">
        <v>221</v>
      </c>
      <c r="B182" s="190">
        <v>907</v>
      </c>
      <c r="C182" s="191">
        <v>7</v>
      </c>
      <c r="D182" s="191">
        <v>7</v>
      </c>
      <c r="E182" s="148" t="s">
        <v>222</v>
      </c>
      <c r="F182" s="149" t="s">
        <v>159</v>
      </c>
      <c r="G182" s="151">
        <v>311.3</v>
      </c>
      <c r="H182" s="151">
        <v>311.3</v>
      </c>
    </row>
    <row r="183" spans="1:8" ht="31.2">
      <c r="A183" s="189" t="s">
        <v>240</v>
      </c>
      <c r="B183" s="190">
        <v>907</v>
      </c>
      <c r="C183" s="191">
        <v>7</v>
      </c>
      <c r="D183" s="191">
        <v>7</v>
      </c>
      <c r="E183" s="148" t="s">
        <v>241</v>
      </c>
      <c r="F183" s="149" t="s">
        <v>159</v>
      </c>
      <c r="G183" s="151">
        <v>311.3</v>
      </c>
      <c r="H183" s="151">
        <v>311.3</v>
      </c>
    </row>
    <row r="184" spans="1:8" ht="31.2">
      <c r="A184" s="189" t="s">
        <v>169</v>
      </c>
      <c r="B184" s="190">
        <v>907</v>
      </c>
      <c r="C184" s="191">
        <v>7</v>
      </c>
      <c r="D184" s="191">
        <v>7</v>
      </c>
      <c r="E184" s="148" t="s">
        <v>242</v>
      </c>
      <c r="F184" s="149" t="s">
        <v>159</v>
      </c>
      <c r="G184" s="151">
        <v>122.4</v>
      </c>
      <c r="H184" s="151">
        <v>122.4</v>
      </c>
    </row>
    <row r="185" spans="1:8" ht="31.2">
      <c r="A185" s="189" t="s">
        <v>166</v>
      </c>
      <c r="B185" s="190">
        <v>907</v>
      </c>
      <c r="C185" s="191">
        <v>7</v>
      </c>
      <c r="D185" s="191">
        <v>7</v>
      </c>
      <c r="E185" s="148" t="s">
        <v>242</v>
      </c>
      <c r="F185" s="149" t="s">
        <v>167</v>
      </c>
      <c r="G185" s="151">
        <v>122.4</v>
      </c>
      <c r="H185" s="151">
        <v>122.4</v>
      </c>
    </row>
    <row r="186" spans="1:8" ht="78" customHeight="1">
      <c r="A186" s="189" t="s">
        <v>244</v>
      </c>
      <c r="B186" s="190">
        <v>907</v>
      </c>
      <c r="C186" s="191">
        <v>7</v>
      </c>
      <c r="D186" s="191">
        <v>7</v>
      </c>
      <c r="E186" s="148" t="s">
        <v>245</v>
      </c>
      <c r="F186" s="149" t="s">
        <v>159</v>
      </c>
      <c r="G186" s="151">
        <v>188.9</v>
      </c>
      <c r="H186" s="151">
        <v>188.9</v>
      </c>
    </row>
    <row r="187" spans="1:8" ht="31.2">
      <c r="A187" s="189" t="s">
        <v>166</v>
      </c>
      <c r="B187" s="190">
        <v>907</v>
      </c>
      <c r="C187" s="191">
        <v>7</v>
      </c>
      <c r="D187" s="191">
        <v>7</v>
      </c>
      <c r="E187" s="148" t="s">
        <v>245</v>
      </c>
      <c r="F187" s="149" t="s">
        <v>167</v>
      </c>
      <c r="G187" s="151">
        <v>188.9</v>
      </c>
      <c r="H187" s="151">
        <v>188.9</v>
      </c>
    </row>
    <row r="188" spans="1:8">
      <c r="A188" s="189" t="s">
        <v>227</v>
      </c>
      <c r="B188" s="190">
        <v>907</v>
      </c>
      <c r="C188" s="191">
        <v>7</v>
      </c>
      <c r="D188" s="191">
        <v>9</v>
      </c>
      <c r="E188" s="148" t="s">
        <v>159</v>
      </c>
      <c r="F188" s="149" t="s">
        <v>159</v>
      </c>
      <c r="G188" s="151">
        <v>8371.7999999999993</v>
      </c>
      <c r="H188" s="151">
        <v>7867.4</v>
      </c>
    </row>
    <row r="189" spans="1:8" ht="31.2">
      <c r="A189" s="189" t="s">
        <v>157</v>
      </c>
      <c r="B189" s="190">
        <v>907</v>
      </c>
      <c r="C189" s="191">
        <v>7</v>
      </c>
      <c r="D189" s="191">
        <v>9</v>
      </c>
      <c r="E189" s="148" t="s">
        <v>158</v>
      </c>
      <c r="F189" s="149" t="s">
        <v>159</v>
      </c>
      <c r="G189" s="151">
        <v>8334.4</v>
      </c>
      <c r="H189" s="151">
        <v>7830.1</v>
      </c>
    </row>
    <row r="190" spans="1:8" ht="46.8">
      <c r="A190" s="189" t="s">
        <v>221</v>
      </c>
      <c r="B190" s="190">
        <v>907</v>
      </c>
      <c r="C190" s="191">
        <v>7</v>
      </c>
      <c r="D190" s="191">
        <v>9</v>
      </c>
      <c r="E190" s="148" t="s">
        <v>222</v>
      </c>
      <c r="F190" s="149" t="s">
        <v>159</v>
      </c>
      <c r="G190" s="151">
        <v>8334.4</v>
      </c>
      <c r="H190" s="151">
        <v>7830.1</v>
      </c>
    </row>
    <row r="191" spans="1:8" ht="31.2">
      <c r="A191" s="189" t="s">
        <v>223</v>
      </c>
      <c r="B191" s="190">
        <v>907</v>
      </c>
      <c r="C191" s="191">
        <v>7</v>
      </c>
      <c r="D191" s="191">
        <v>9</v>
      </c>
      <c r="E191" s="148" t="s">
        <v>224</v>
      </c>
      <c r="F191" s="149" t="s">
        <v>159</v>
      </c>
      <c r="G191" s="151">
        <v>7369.4</v>
      </c>
      <c r="H191" s="151">
        <v>6865.1</v>
      </c>
    </row>
    <row r="192" spans="1:8" ht="31.2">
      <c r="A192" s="189" t="s">
        <v>225</v>
      </c>
      <c r="B192" s="190">
        <v>907</v>
      </c>
      <c r="C192" s="191">
        <v>7</v>
      </c>
      <c r="D192" s="191">
        <v>9</v>
      </c>
      <c r="E192" s="148" t="s">
        <v>226</v>
      </c>
      <c r="F192" s="149" t="s">
        <v>159</v>
      </c>
      <c r="G192" s="151">
        <v>1998</v>
      </c>
      <c r="H192" s="151">
        <v>1877.1</v>
      </c>
    </row>
    <row r="193" spans="1:8" ht="78">
      <c r="A193" s="189" t="s">
        <v>180</v>
      </c>
      <c r="B193" s="190">
        <v>907</v>
      </c>
      <c r="C193" s="191">
        <v>7</v>
      </c>
      <c r="D193" s="191">
        <v>9</v>
      </c>
      <c r="E193" s="148" t="s">
        <v>226</v>
      </c>
      <c r="F193" s="149" t="s">
        <v>181</v>
      </c>
      <c r="G193" s="151">
        <v>1702</v>
      </c>
      <c r="H193" s="151">
        <v>1581</v>
      </c>
    </row>
    <row r="194" spans="1:8" ht="31.2">
      <c r="A194" s="189" t="s">
        <v>166</v>
      </c>
      <c r="B194" s="190">
        <v>907</v>
      </c>
      <c r="C194" s="191">
        <v>7</v>
      </c>
      <c r="D194" s="191">
        <v>9</v>
      </c>
      <c r="E194" s="148" t="s">
        <v>226</v>
      </c>
      <c r="F194" s="149" t="s">
        <v>167</v>
      </c>
      <c r="G194" s="151">
        <v>292.2</v>
      </c>
      <c r="H194" s="151">
        <v>292.2</v>
      </c>
    </row>
    <row r="195" spans="1:8">
      <c r="A195" s="189" t="s">
        <v>176</v>
      </c>
      <c r="B195" s="190">
        <v>907</v>
      </c>
      <c r="C195" s="191">
        <v>7</v>
      </c>
      <c r="D195" s="191">
        <v>9</v>
      </c>
      <c r="E195" s="148" t="s">
        <v>226</v>
      </c>
      <c r="F195" s="149" t="s">
        <v>177</v>
      </c>
      <c r="G195" s="151">
        <v>3.8</v>
      </c>
      <c r="H195" s="151">
        <v>3.9</v>
      </c>
    </row>
    <row r="196" spans="1:8" ht="31.2">
      <c r="A196" s="189" t="s">
        <v>174</v>
      </c>
      <c r="B196" s="190">
        <v>907</v>
      </c>
      <c r="C196" s="191">
        <v>7</v>
      </c>
      <c r="D196" s="191">
        <v>9</v>
      </c>
      <c r="E196" s="148" t="s">
        <v>228</v>
      </c>
      <c r="F196" s="149" t="s">
        <v>159</v>
      </c>
      <c r="G196" s="151">
        <v>5371.4</v>
      </c>
      <c r="H196" s="151">
        <v>4988</v>
      </c>
    </row>
    <row r="197" spans="1:8" ht="78">
      <c r="A197" s="189" t="s">
        <v>180</v>
      </c>
      <c r="B197" s="190">
        <v>907</v>
      </c>
      <c r="C197" s="191">
        <v>7</v>
      </c>
      <c r="D197" s="191">
        <v>9</v>
      </c>
      <c r="E197" s="148" t="s">
        <v>228</v>
      </c>
      <c r="F197" s="149" t="s">
        <v>181</v>
      </c>
      <c r="G197" s="151">
        <v>5313.4</v>
      </c>
      <c r="H197" s="151">
        <v>4930</v>
      </c>
    </row>
    <row r="198" spans="1:8" ht="31.2">
      <c r="A198" s="189" t="s">
        <v>166</v>
      </c>
      <c r="B198" s="190">
        <v>907</v>
      </c>
      <c r="C198" s="191">
        <v>7</v>
      </c>
      <c r="D198" s="191">
        <v>9</v>
      </c>
      <c r="E198" s="148" t="s">
        <v>228</v>
      </c>
      <c r="F198" s="149" t="s">
        <v>167</v>
      </c>
      <c r="G198" s="151">
        <v>58</v>
      </c>
      <c r="H198" s="151">
        <v>58</v>
      </c>
    </row>
    <row r="199" spans="1:8" ht="31.2">
      <c r="A199" s="189" t="s">
        <v>229</v>
      </c>
      <c r="B199" s="190">
        <v>907</v>
      </c>
      <c r="C199" s="191">
        <v>7</v>
      </c>
      <c r="D199" s="191">
        <v>9</v>
      </c>
      <c r="E199" s="148" t="s">
        <v>230</v>
      </c>
      <c r="F199" s="149" t="s">
        <v>159</v>
      </c>
      <c r="G199" s="151">
        <v>10</v>
      </c>
      <c r="H199" s="151">
        <v>10</v>
      </c>
    </row>
    <row r="200" spans="1:8" ht="62.4">
      <c r="A200" s="189" t="s">
        <v>231</v>
      </c>
      <c r="B200" s="190">
        <v>907</v>
      </c>
      <c r="C200" s="191">
        <v>7</v>
      </c>
      <c r="D200" s="191">
        <v>9</v>
      </c>
      <c r="E200" s="148" t="s">
        <v>232</v>
      </c>
      <c r="F200" s="149" t="s">
        <v>159</v>
      </c>
      <c r="G200" s="151">
        <v>10</v>
      </c>
      <c r="H200" s="151">
        <v>10</v>
      </c>
    </row>
    <row r="201" spans="1:8" ht="31.2">
      <c r="A201" s="189" t="s">
        <v>166</v>
      </c>
      <c r="B201" s="190">
        <v>907</v>
      </c>
      <c r="C201" s="191">
        <v>7</v>
      </c>
      <c r="D201" s="191">
        <v>9</v>
      </c>
      <c r="E201" s="148" t="s">
        <v>232</v>
      </c>
      <c r="F201" s="149" t="s">
        <v>167</v>
      </c>
      <c r="G201" s="151">
        <v>10</v>
      </c>
      <c r="H201" s="151">
        <v>10</v>
      </c>
    </row>
    <row r="202" spans="1:8" ht="46.8">
      <c r="A202" s="189" t="s">
        <v>233</v>
      </c>
      <c r="B202" s="190">
        <v>907</v>
      </c>
      <c r="C202" s="191">
        <v>7</v>
      </c>
      <c r="D202" s="191">
        <v>9</v>
      </c>
      <c r="E202" s="148" t="s">
        <v>234</v>
      </c>
      <c r="F202" s="149" t="s">
        <v>159</v>
      </c>
      <c r="G202" s="151">
        <v>955</v>
      </c>
      <c r="H202" s="151">
        <v>955</v>
      </c>
    </row>
    <row r="203" spans="1:8" ht="62.4">
      <c r="A203" s="189" t="s">
        <v>235</v>
      </c>
      <c r="B203" s="190">
        <v>907</v>
      </c>
      <c r="C203" s="191">
        <v>7</v>
      </c>
      <c r="D203" s="191">
        <v>9</v>
      </c>
      <c r="E203" s="148" t="s">
        <v>236</v>
      </c>
      <c r="F203" s="149" t="s">
        <v>159</v>
      </c>
      <c r="G203" s="151">
        <v>955</v>
      </c>
      <c r="H203" s="151">
        <v>955</v>
      </c>
    </row>
    <row r="204" spans="1:8" ht="78">
      <c r="A204" s="189" t="s">
        <v>180</v>
      </c>
      <c r="B204" s="190">
        <v>907</v>
      </c>
      <c r="C204" s="191">
        <v>7</v>
      </c>
      <c r="D204" s="191">
        <v>9</v>
      </c>
      <c r="E204" s="148" t="s">
        <v>236</v>
      </c>
      <c r="F204" s="149" t="s">
        <v>181</v>
      </c>
      <c r="G204" s="151">
        <v>100</v>
      </c>
      <c r="H204" s="151">
        <v>100</v>
      </c>
    </row>
    <row r="205" spans="1:8" ht="31.2">
      <c r="A205" s="189" t="s">
        <v>166</v>
      </c>
      <c r="B205" s="190">
        <v>907</v>
      </c>
      <c r="C205" s="191">
        <v>7</v>
      </c>
      <c r="D205" s="191">
        <v>9</v>
      </c>
      <c r="E205" s="148" t="s">
        <v>236</v>
      </c>
      <c r="F205" s="149" t="s">
        <v>167</v>
      </c>
      <c r="G205" s="151">
        <v>855</v>
      </c>
      <c r="H205" s="151">
        <v>855</v>
      </c>
    </row>
    <row r="206" spans="1:8" ht="46.8">
      <c r="A206" s="189" t="s">
        <v>463</v>
      </c>
      <c r="B206" s="190">
        <v>907</v>
      </c>
      <c r="C206" s="191">
        <v>7</v>
      </c>
      <c r="D206" s="191">
        <v>9</v>
      </c>
      <c r="E206" s="148" t="s">
        <v>464</v>
      </c>
      <c r="F206" s="149" t="s">
        <v>159</v>
      </c>
      <c r="G206" s="151">
        <v>37.4</v>
      </c>
      <c r="H206" s="151">
        <v>37.299999999999997</v>
      </c>
    </row>
    <row r="207" spans="1:8" ht="46.8">
      <c r="A207" s="189" t="s">
        <v>465</v>
      </c>
      <c r="B207" s="190">
        <v>907</v>
      </c>
      <c r="C207" s="191">
        <v>7</v>
      </c>
      <c r="D207" s="191">
        <v>9</v>
      </c>
      <c r="E207" s="148" t="s">
        <v>466</v>
      </c>
      <c r="F207" s="149" t="s">
        <v>159</v>
      </c>
      <c r="G207" s="151">
        <v>37.4</v>
      </c>
      <c r="H207" s="151">
        <v>37.299999999999997</v>
      </c>
    </row>
    <row r="208" spans="1:8" ht="46.8">
      <c r="A208" s="189" t="s">
        <v>467</v>
      </c>
      <c r="B208" s="190">
        <v>907</v>
      </c>
      <c r="C208" s="191">
        <v>7</v>
      </c>
      <c r="D208" s="191">
        <v>9</v>
      </c>
      <c r="E208" s="148" t="s">
        <v>468</v>
      </c>
      <c r="F208" s="149" t="s">
        <v>159</v>
      </c>
      <c r="G208" s="151">
        <v>37.4</v>
      </c>
      <c r="H208" s="151">
        <v>37.299999999999997</v>
      </c>
    </row>
    <row r="209" spans="1:8" ht="62.4">
      <c r="A209" s="189" t="s">
        <v>469</v>
      </c>
      <c r="B209" s="190">
        <v>907</v>
      </c>
      <c r="C209" s="191">
        <v>7</v>
      </c>
      <c r="D209" s="191">
        <v>9</v>
      </c>
      <c r="E209" s="148" t="s">
        <v>470</v>
      </c>
      <c r="F209" s="149" t="s">
        <v>159</v>
      </c>
      <c r="G209" s="151">
        <v>37.4</v>
      </c>
      <c r="H209" s="151">
        <v>37.299999999999997</v>
      </c>
    </row>
    <row r="210" spans="1:8" ht="31.2">
      <c r="A210" s="189" t="s">
        <v>166</v>
      </c>
      <c r="B210" s="190">
        <v>907</v>
      </c>
      <c r="C210" s="191">
        <v>7</v>
      </c>
      <c r="D210" s="191">
        <v>9</v>
      </c>
      <c r="E210" s="148" t="s">
        <v>470</v>
      </c>
      <c r="F210" s="149" t="s">
        <v>167</v>
      </c>
      <c r="G210" s="151">
        <v>37.4</v>
      </c>
      <c r="H210" s="151">
        <v>37.299999999999997</v>
      </c>
    </row>
    <row r="211" spans="1:8">
      <c r="A211" s="189" t="s">
        <v>647</v>
      </c>
      <c r="B211" s="190">
        <v>907</v>
      </c>
      <c r="C211" s="191">
        <v>10</v>
      </c>
      <c r="D211" s="191">
        <v>0</v>
      </c>
      <c r="E211" s="148" t="s">
        <v>159</v>
      </c>
      <c r="F211" s="149" t="s">
        <v>159</v>
      </c>
      <c r="G211" s="151">
        <v>14707.4</v>
      </c>
      <c r="H211" s="151">
        <v>14707.4</v>
      </c>
    </row>
    <row r="212" spans="1:8">
      <c r="A212" s="189" t="s">
        <v>207</v>
      </c>
      <c r="B212" s="190">
        <v>907</v>
      </c>
      <c r="C212" s="191">
        <v>10</v>
      </c>
      <c r="D212" s="191">
        <v>4</v>
      </c>
      <c r="E212" s="148" t="s">
        <v>159</v>
      </c>
      <c r="F212" s="149" t="s">
        <v>159</v>
      </c>
      <c r="G212" s="151">
        <v>14707.4</v>
      </c>
      <c r="H212" s="151">
        <v>14707.4</v>
      </c>
    </row>
    <row r="213" spans="1:8" ht="31.2">
      <c r="A213" s="189" t="s">
        <v>157</v>
      </c>
      <c r="B213" s="190">
        <v>907</v>
      </c>
      <c r="C213" s="191">
        <v>10</v>
      </c>
      <c r="D213" s="191">
        <v>4</v>
      </c>
      <c r="E213" s="148" t="s">
        <v>158</v>
      </c>
      <c r="F213" s="149" t="s">
        <v>159</v>
      </c>
      <c r="G213" s="151">
        <v>14707.4</v>
      </c>
      <c r="H213" s="151">
        <v>14707.4</v>
      </c>
    </row>
    <row r="214" spans="1:8" ht="31.2">
      <c r="A214" s="189" t="s">
        <v>160</v>
      </c>
      <c r="B214" s="190">
        <v>907</v>
      </c>
      <c r="C214" s="191">
        <v>10</v>
      </c>
      <c r="D214" s="191">
        <v>4</v>
      </c>
      <c r="E214" s="148" t="s">
        <v>161</v>
      </c>
      <c r="F214" s="149" t="s">
        <v>159</v>
      </c>
      <c r="G214" s="151">
        <v>14707.4</v>
      </c>
      <c r="H214" s="151">
        <v>14707.4</v>
      </c>
    </row>
    <row r="215" spans="1:8" ht="31.2">
      <c r="A215" s="189" t="s">
        <v>186</v>
      </c>
      <c r="B215" s="190">
        <v>907</v>
      </c>
      <c r="C215" s="191">
        <v>10</v>
      </c>
      <c r="D215" s="191">
        <v>4</v>
      </c>
      <c r="E215" s="148" t="s">
        <v>187</v>
      </c>
      <c r="F215" s="149" t="s">
        <v>159</v>
      </c>
      <c r="G215" s="151">
        <v>14707.4</v>
      </c>
      <c r="H215" s="151">
        <v>14707.4</v>
      </c>
    </row>
    <row r="216" spans="1:8" ht="62.4">
      <c r="A216" s="189" t="s">
        <v>205</v>
      </c>
      <c r="B216" s="190">
        <v>907</v>
      </c>
      <c r="C216" s="191">
        <v>10</v>
      </c>
      <c r="D216" s="191">
        <v>4</v>
      </c>
      <c r="E216" s="148" t="s">
        <v>206</v>
      </c>
      <c r="F216" s="149" t="s">
        <v>159</v>
      </c>
      <c r="G216" s="151">
        <v>14707.4</v>
      </c>
      <c r="H216" s="151">
        <v>14707.4</v>
      </c>
    </row>
    <row r="217" spans="1:8" ht="31.2">
      <c r="A217" s="189" t="s">
        <v>166</v>
      </c>
      <c r="B217" s="190">
        <v>907</v>
      </c>
      <c r="C217" s="191">
        <v>10</v>
      </c>
      <c r="D217" s="191">
        <v>4</v>
      </c>
      <c r="E217" s="148" t="s">
        <v>206</v>
      </c>
      <c r="F217" s="149" t="s">
        <v>167</v>
      </c>
      <c r="G217" s="151">
        <v>14707.4</v>
      </c>
      <c r="H217" s="151">
        <v>14707.4</v>
      </c>
    </row>
    <row r="218" spans="1:8" s="146" customFormat="1">
      <c r="A218" s="186" t="s">
        <v>659</v>
      </c>
      <c r="B218" s="187">
        <v>910</v>
      </c>
      <c r="C218" s="188">
        <v>0</v>
      </c>
      <c r="D218" s="188">
        <v>0</v>
      </c>
      <c r="E218" s="142" t="s">
        <v>159</v>
      </c>
      <c r="F218" s="143" t="s">
        <v>159</v>
      </c>
      <c r="G218" s="145">
        <f>116308.7-6378.9</f>
        <v>109929.8</v>
      </c>
      <c r="H218" s="145">
        <f>122482.7-12697.8</f>
        <v>109784.9</v>
      </c>
    </row>
    <row r="219" spans="1:8">
      <c r="A219" s="189" t="s">
        <v>638</v>
      </c>
      <c r="B219" s="190">
        <v>910</v>
      </c>
      <c r="C219" s="191">
        <v>1</v>
      </c>
      <c r="D219" s="191">
        <v>0</v>
      </c>
      <c r="E219" s="148" t="s">
        <v>159</v>
      </c>
      <c r="F219" s="149" t="s">
        <v>159</v>
      </c>
      <c r="G219" s="151">
        <v>19528.3</v>
      </c>
      <c r="H219" s="151">
        <v>18474.400000000001</v>
      </c>
    </row>
    <row r="220" spans="1:8" ht="46.8">
      <c r="A220" s="189" t="s">
        <v>344</v>
      </c>
      <c r="B220" s="190">
        <v>910</v>
      </c>
      <c r="C220" s="191">
        <v>1</v>
      </c>
      <c r="D220" s="191">
        <v>6</v>
      </c>
      <c r="E220" s="148" t="s">
        <v>159</v>
      </c>
      <c r="F220" s="149" t="s">
        <v>159</v>
      </c>
      <c r="G220" s="151">
        <v>6951.5</v>
      </c>
      <c r="H220" s="151">
        <v>6696.6</v>
      </c>
    </row>
    <row r="221" spans="1:8" ht="62.4">
      <c r="A221" s="189" t="s">
        <v>336</v>
      </c>
      <c r="B221" s="190">
        <v>910</v>
      </c>
      <c r="C221" s="191">
        <v>1</v>
      </c>
      <c r="D221" s="191">
        <v>6</v>
      </c>
      <c r="E221" s="148" t="s">
        <v>337</v>
      </c>
      <c r="F221" s="149" t="s">
        <v>159</v>
      </c>
      <c r="G221" s="151">
        <v>6951.5</v>
      </c>
      <c r="H221" s="151">
        <v>6696.6</v>
      </c>
    </row>
    <row r="222" spans="1:8" ht="78.75" customHeight="1">
      <c r="A222" s="189" t="s">
        <v>338</v>
      </c>
      <c r="B222" s="190">
        <v>910</v>
      </c>
      <c r="C222" s="191">
        <v>1</v>
      </c>
      <c r="D222" s="191">
        <v>6</v>
      </c>
      <c r="E222" s="148" t="s">
        <v>339</v>
      </c>
      <c r="F222" s="149" t="s">
        <v>159</v>
      </c>
      <c r="G222" s="151">
        <v>6951.5</v>
      </c>
      <c r="H222" s="151">
        <v>6696.6</v>
      </c>
    </row>
    <row r="223" spans="1:8" ht="93.6">
      <c r="A223" s="189" t="s">
        <v>340</v>
      </c>
      <c r="B223" s="190">
        <v>910</v>
      </c>
      <c r="C223" s="191">
        <v>1</v>
      </c>
      <c r="D223" s="191">
        <v>6</v>
      </c>
      <c r="E223" s="148" t="s">
        <v>341</v>
      </c>
      <c r="F223" s="149" t="s">
        <v>159</v>
      </c>
      <c r="G223" s="151">
        <v>6951.5</v>
      </c>
      <c r="H223" s="151">
        <v>6696.6</v>
      </c>
    </row>
    <row r="224" spans="1:8" ht="31.2">
      <c r="A224" s="189" t="s">
        <v>284</v>
      </c>
      <c r="B224" s="190">
        <v>910</v>
      </c>
      <c r="C224" s="191">
        <v>1</v>
      </c>
      <c r="D224" s="191">
        <v>6</v>
      </c>
      <c r="E224" s="148" t="s">
        <v>343</v>
      </c>
      <c r="F224" s="149" t="s">
        <v>159</v>
      </c>
      <c r="G224" s="151">
        <v>6951.5</v>
      </c>
      <c r="H224" s="151">
        <v>6696.6</v>
      </c>
    </row>
    <row r="225" spans="1:8" ht="78">
      <c r="A225" s="189" t="s">
        <v>180</v>
      </c>
      <c r="B225" s="190">
        <v>910</v>
      </c>
      <c r="C225" s="191">
        <v>1</v>
      </c>
      <c r="D225" s="191">
        <v>6</v>
      </c>
      <c r="E225" s="148" t="s">
        <v>343</v>
      </c>
      <c r="F225" s="149" t="s">
        <v>181</v>
      </c>
      <c r="G225" s="151">
        <v>5165.8999999999996</v>
      </c>
      <c r="H225" s="151">
        <v>4827.8999999999996</v>
      </c>
    </row>
    <row r="226" spans="1:8" ht="31.2">
      <c r="A226" s="189" t="s">
        <v>166</v>
      </c>
      <c r="B226" s="190">
        <v>910</v>
      </c>
      <c r="C226" s="191">
        <v>1</v>
      </c>
      <c r="D226" s="191">
        <v>6</v>
      </c>
      <c r="E226" s="148" t="s">
        <v>343</v>
      </c>
      <c r="F226" s="149" t="s">
        <v>167</v>
      </c>
      <c r="G226" s="151">
        <v>1785.6</v>
      </c>
      <c r="H226" s="151">
        <v>1868.7</v>
      </c>
    </row>
    <row r="227" spans="1:8">
      <c r="A227" s="189" t="s">
        <v>301</v>
      </c>
      <c r="B227" s="190">
        <v>910</v>
      </c>
      <c r="C227" s="191">
        <v>1</v>
      </c>
      <c r="D227" s="191">
        <v>13</v>
      </c>
      <c r="E227" s="148" t="s">
        <v>159</v>
      </c>
      <c r="F227" s="149" t="s">
        <v>159</v>
      </c>
      <c r="G227" s="151">
        <v>12576.8</v>
      </c>
      <c r="H227" s="151">
        <v>11777.8</v>
      </c>
    </row>
    <row r="228" spans="1:8" ht="62.4">
      <c r="A228" s="189" t="s">
        <v>336</v>
      </c>
      <c r="B228" s="190">
        <v>910</v>
      </c>
      <c r="C228" s="191">
        <v>1</v>
      </c>
      <c r="D228" s="191">
        <v>13</v>
      </c>
      <c r="E228" s="148" t="s">
        <v>337</v>
      </c>
      <c r="F228" s="149" t="s">
        <v>159</v>
      </c>
      <c r="G228" s="151">
        <v>12576.8</v>
      </c>
      <c r="H228" s="151">
        <v>11777.8</v>
      </c>
    </row>
    <row r="229" spans="1:8" ht="79.5" customHeight="1">
      <c r="A229" s="189" t="s">
        <v>338</v>
      </c>
      <c r="B229" s="190">
        <v>910</v>
      </c>
      <c r="C229" s="191">
        <v>1</v>
      </c>
      <c r="D229" s="191">
        <v>13</v>
      </c>
      <c r="E229" s="148" t="s">
        <v>339</v>
      </c>
      <c r="F229" s="149" t="s">
        <v>159</v>
      </c>
      <c r="G229" s="151">
        <v>12576.8</v>
      </c>
      <c r="H229" s="151">
        <v>11777.8</v>
      </c>
    </row>
    <row r="230" spans="1:8" ht="93.6">
      <c r="A230" s="189" t="s">
        <v>340</v>
      </c>
      <c r="B230" s="190">
        <v>910</v>
      </c>
      <c r="C230" s="191">
        <v>1</v>
      </c>
      <c r="D230" s="191">
        <v>13</v>
      </c>
      <c r="E230" s="148" t="s">
        <v>341</v>
      </c>
      <c r="F230" s="149" t="s">
        <v>159</v>
      </c>
      <c r="G230" s="151">
        <v>12576.8</v>
      </c>
      <c r="H230" s="151">
        <v>11777.8</v>
      </c>
    </row>
    <row r="231" spans="1:8" ht="31.2">
      <c r="A231" s="189" t="s">
        <v>174</v>
      </c>
      <c r="B231" s="190">
        <v>910</v>
      </c>
      <c r="C231" s="191">
        <v>1</v>
      </c>
      <c r="D231" s="191">
        <v>13</v>
      </c>
      <c r="E231" s="148" t="s">
        <v>345</v>
      </c>
      <c r="F231" s="149" t="s">
        <v>159</v>
      </c>
      <c r="G231" s="151">
        <v>12576.8</v>
      </c>
      <c r="H231" s="151">
        <v>11777.8</v>
      </c>
    </row>
    <row r="232" spans="1:8" ht="78">
      <c r="A232" s="189" t="s">
        <v>180</v>
      </c>
      <c r="B232" s="190">
        <v>910</v>
      </c>
      <c r="C232" s="191">
        <v>1</v>
      </c>
      <c r="D232" s="191">
        <v>13</v>
      </c>
      <c r="E232" s="148" t="s">
        <v>345</v>
      </c>
      <c r="F232" s="149" t="s">
        <v>181</v>
      </c>
      <c r="G232" s="151">
        <v>11422.2</v>
      </c>
      <c r="H232" s="151">
        <v>10580.7</v>
      </c>
    </row>
    <row r="233" spans="1:8" ht="31.2">
      <c r="A233" s="189" t="s">
        <v>166</v>
      </c>
      <c r="B233" s="190">
        <v>910</v>
      </c>
      <c r="C233" s="191">
        <v>1</v>
      </c>
      <c r="D233" s="191">
        <v>13</v>
      </c>
      <c r="E233" s="148" t="s">
        <v>345</v>
      </c>
      <c r="F233" s="149" t="s">
        <v>167</v>
      </c>
      <c r="G233" s="151">
        <v>1154.5999999999999</v>
      </c>
      <c r="H233" s="151">
        <v>1197.0999999999999</v>
      </c>
    </row>
    <row r="234" spans="1:8">
      <c r="A234" s="189" t="s">
        <v>644</v>
      </c>
      <c r="B234" s="190">
        <v>910</v>
      </c>
      <c r="C234" s="191">
        <v>7</v>
      </c>
      <c r="D234" s="191">
        <v>0</v>
      </c>
      <c r="E234" s="148" t="s">
        <v>159</v>
      </c>
      <c r="F234" s="149" t="s">
        <v>159</v>
      </c>
      <c r="G234" s="151">
        <v>52</v>
      </c>
      <c r="H234" s="151">
        <v>52</v>
      </c>
    </row>
    <row r="235" spans="1:8" ht="31.2">
      <c r="A235" s="189" t="s">
        <v>173</v>
      </c>
      <c r="B235" s="190">
        <v>910</v>
      </c>
      <c r="C235" s="191">
        <v>7</v>
      </c>
      <c r="D235" s="191">
        <v>5</v>
      </c>
      <c r="E235" s="148" t="s">
        <v>159</v>
      </c>
      <c r="F235" s="149" t="s">
        <v>159</v>
      </c>
      <c r="G235" s="151">
        <v>52</v>
      </c>
      <c r="H235" s="151">
        <v>52</v>
      </c>
    </row>
    <row r="236" spans="1:8" ht="62.4">
      <c r="A236" s="189" t="s">
        <v>336</v>
      </c>
      <c r="B236" s="190">
        <v>910</v>
      </c>
      <c r="C236" s="191">
        <v>7</v>
      </c>
      <c r="D236" s="191">
        <v>5</v>
      </c>
      <c r="E236" s="148" t="s">
        <v>337</v>
      </c>
      <c r="F236" s="149" t="s">
        <v>159</v>
      </c>
      <c r="G236" s="151">
        <v>52</v>
      </c>
      <c r="H236" s="151">
        <v>52</v>
      </c>
    </row>
    <row r="237" spans="1:8" ht="78" customHeight="1">
      <c r="A237" s="189" t="s">
        <v>338</v>
      </c>
      <c r="B237" s="190">
        <v>910</v>
      </c>
      <c r="C237" s="191">
        <v>7</v>
      </c>
      <c r="D237" s="191">
        <v>5</v>
      </c>
      <c r="E237" s="148" t="s">
        <v>339</v>
      </c>
      <c r="F237" s="149" t="s">
        <v>159</v>
      </c>
      <c r="G237" s="151">
        <v>52</v>
      </c>
      <c r="H237" s="151">
        <v>52</v>
      </c>
    </row>
    <row r="238" spans="1:8" ht="93.6">
      <c r="A238" s="189" t="s">
        <v>340</v>
      </c>
      <c r="B238" s="190">
        <v>910</v>
      </c>
      <c r="C238" s="191">
        <v>7</v>
      </c>
      <c r="D238" s="191">
        <v>5</v>
      </c>
      <c r="E238" s="148" t="s">
        <v>341</v>
      </c>
      <c r="F238" s="149" t="s">
        <v>159</v>
      </c>
      <c r="G238" s="151">
        <v>52</v>
      </c>
      <c r="H238" s="151">
        <v>52</v>
      </c>
    </row>
    <row r="239" spans="1:8" ht="31.2">
      <c r="A239" s="189" t="s">
        <v>171</v>
      </c>
      <c r="B239" s="190">
        <v>910</v>
      </c>
      <c r="C239" s="191">
        <v>7</v>
      </c>
      <c r="D239" s="191">
        <v>5</v>
      </c>
      <c r="E239" s="148" t="s">
        <v>342</v>
      </c>
      <c r="F239" s="149" t="s">
        <v>159</v>
      </c>
      <c r="G239" s="151">
        <v>52</v>
      </c>
      <c r="H239" s="151">
        <v>52</v>
      </c>
    </row>
    <row r="240" spans="1:8" ht="31.2">
      <c r="A240" s="189" t="s">
        <v>166</v>
      </c>
      <c r="B240" s="190">
        <v>910</v>
      </c>
      <c r="C240" s="191">
        <v>7</v>
      </c>
      <c r="D240" s="191">
        <v>5</v>
      </c>
      <c r="E240" s="148" t="s">
        <v>342</v>
      </c>
      <c r="F240" s="149" t="s">
        <v>167</v>
      </c>
      <c r="G240" s="151">
        <v>52</v>
      </c>
      <c r="H240" s="151">
        <v>52</v>
      </c>
    </row>
    <row r="241" spans="1:8" ht="31.2">
      <c r="A241" s="189" t="s">
        <v>650</v>
      </c>
      <c r="B241" s="190">
        <v>910</v>
      </c>
      <c r="C241" s="191">
        <v>13</v>
      </c>
      <c r="D241" s="191">
        <v>0</v>
      </c>
      <c r="E241" s="148" t="s">
        <v>159</v>
      </c>
      <c r="F241" s="149" t="s">
        <v>159</v>
      </c>
      <c r="G241" s="151">
        <v>15.3</v>
      </c>
      <c r="H241" s="151">
        <v>13.5</v>
      </c>
    </row>
    <row r="242" spans="1:8" ht="31.2">
      <c r="A242" s="189" t="s">
        <v>352</v>
      </c>
      <c r="B242" s="190">
        <v>910</v>
      </c>
      <c r="C242" s="191">
        <v>13</v>
      </c>
      <c r="D242" s="191">
        <v>1</v>
      </c>
      <c r="E242" s="148" t="s">
        <v>159</v>
      </c>
      <c r="F242" s="149" t="s">
        <v>159</v>
      </c>
      <c r="G242" s="151">
        <v>15.3</v>
      </c>
      <c r="H242" s="151">
        <v>13.5</v>
      </c>
    </row>
    <row r="243" spans="1:8" ht="62.4">
      <c r="A243" s="189" t="s">
        <v>336</v>
      </c>
      <c r="B243" s="190">
        <v>910</v>
      </c>
      <c r="C243" s="191">
        <v>13</v>
      </c>
      <c r="D243" s="191">
        <v>1</v>
      </c>
      <c r="E243" s="148" t="s">
        <v>337</v>
      </c>
      <c r="F243" s="149" t="s">
        <v>159</v>
      </c>
      <c r="G243" s="151">
        <v>15.3</v>
      </c>
      <c r="H243" s="151">
        <v>13.5</v>
      </c>
    </row>
    <row r="244" spans="1:8" ht="78.75" customHeight="1">
      <c r="A244" s="189" t="s">
        <v>338</v>
      </c>
      <c r="B244" s="190">
        <v>910</v>
      </c>
      <c r="C244" s="191">
        <v>13</v>
      </c>
      <c r="D244" s="191">
        <v>1</v>
      </c>
      <c r="E244" s="148" t="s">
        <v>339</v>
      </c>
      <c r="F244" s="149" t="s">
        <v>159</v>
      </c>
      <c r="G244" s="151">
        <v>15.3</v>
      </c>
      <c r="H244" s="151">
        <v>13.5</v>
      </c>
    </row>
    <row r="245" spans="1:8" ht="31.2">
      <c r="A245" s="189" t="s">
        <v>346</v>
      </c>
      <c r="B245" s="190">
        <v>910</v>
      </c>
      <c r="C245" s="191">
        <v>13</v>
      </c>
      <c r="D245" s="191">
        <v>1</v>
      </c>
      <c r="E245" s="148" t="s">
        <v>347</v>
      </c>
      <c r="F245" s="149" t="s">
        <v>159</v>
      </c>
      <c r="G245" s="151">
        <v>15.3</v>
      </c>
      <c r="H245" s="151">
        <v>13.5</v>
      </c>
    </row>
    <row r="246" spans="1:8">
      <c r="A246" s="189" t="s">
        <v>348</v>
      </c>
      <c r="B246" s="190">
        <v>910</v>
      </c>
      <c r="C246" s="191">
        <v>13</v>
      </c>
      <c r="D246" s="191">
        <v>1</v>
      </c>
      <c r="E246" s="148" t="s">
        <v>349</v>
      </c>
      <c r="F246" s="149" t="s">
        <v>159</v>
      </c>
      <c r="G246" s="151">
        <v>15.3</v>
      </c>
      <c r="H246" s="151">
        <v>13.5</v>
      </c>
    </row>
    <row r="247" spans="1:8" ht="31.2">
      <c r="A247" s="189" t="s">
        <v>350</v>
      </c>
      <c r="B247" s="190">
        <v>910</v>
      </c>
      <c r="C247" s="191">
        <v>13</v>
      </c>
      <c r="D247" s="191">
        <v>1</v>
      </c>
      <c r="E247" s="148" t="s">
        <v>349</v>
      </c>
      <c r="F247" s="149" t="s">
        <v>351</v>
      </c>
      <c r="G247" s="151">
        <v>15.3</v>
      </c>
      <c r="H247" s="151">
        <v>13.5</v>
      </c>
    </row>
    <row r="248" spans="1:8" ht="46.8">
      <c r="A248" s="189" t="s">
        <v>651</v>
      </c>
      <c r="B248" s="190">
        <v>910</v>
      </c>
      <c r="C248" s="191">
        <v>14</v>
      </c>
      <c r="D248" s="191">
        <v>0</v>
      </c>
      <c r="E248" s="148" t="s">
        <v>159</v>
      </c>
      <c r="F248" s="149" t="s">
        <v>159</v>
      </c>
      <c r="G248" s="151">
        <v>90334.2</v>
      </c>
      <c r="H248" s="151">
        <v>91245</v>
      </c>
    </row>
    <row r="249" spans="1:8" ht="46.8">
      <c r="A249" s="189" t="s">
        <v>364</v>
      </c>
      <c r="B249" s="190">
        <v>910</v>
      </c>
      <c r="C249" s="191">
        <v>14</v>
      </c>
      <c r="D249" s="191">
        <v>1</v>
      </c>
      <c r="E249" s="148" t="s">
        <v>159</v>
      </c>
      <c r="F249" s="149" t="s">
        <v>159</v>
      </c>
      <c r="G249" s="151">
        <v>74508.800000000003</v>
      </c>
      <c r="H249" s="151">
        <v>75067.8</v>
      </c>
    </row>
    <row r="250" spans="1:8" ht="62.4">
      <c r="A250" s="189" t="s">
        <v>336</v>
      </c>
      <c r="B250" s="190">
        <v>910</v>
      </c>
      <c r="C250" s="191">
        <v>14</v>
      </c>
      <c r="D250" s="191">
        <v>1</v>
      </c>
      <c r="E250" s="148" t="s">
        <v>337</v>
      </c>
      <c r="F250" s="149" t="s">
        <v>159</v>
      </c>
      <c r="G250" s="151">
        <v>74508.800000000003</v>
      </c>
      <c r="H250" s="151">
        <v>75067.8</v>
      </c>
    </row>
    <row r="251" spans="1:8" ht="78">
      <c r="A251" s="189" t="s">
        <v>353</v>
      </c>
      <c r="B251" s="190">
        <v>910</v>
      </c>
      <c r="C251" s="191">
        <v>14</v>
      </c>
      <c r="D251" s="191">
        <v>1</v>
      </c>
      <c r="E251" s="148" t="s">
        <v>354</v>
      </c>
      <c r="F251" s="149" t="s">
        <v>159</v>
      </c>
      <c r="G251" s="151">
        <v>74508.800000000003</v>
      </c>
      <c r="H251" s="151">
        <v>75067.8</v>
      </c>
    </row>
    <row r="252" spans="1:8" ht="46.8">
      <c r="A252" s="189" t="s">
        <v>355</v>
      </c>
      <c r="B252" s="190">
        <v>910</v>
      </c>
      <c r="C252" s="191">
        <v>14</v>
      </c>
      <c r="D252" s="191">
        <v>1</v>
      </c>
      <c r="E252" s="148" t="s">
        <v>356</v>
      </c>
      <c r="F252" s="149" t="s">
        <v>159</v>
      </c>
      <c r="G252" s="151">
        <v>74508.800000000003</v>
      </c>
      <c r="H252" s="151">
        <v>75067.8</v>
      </c>
    </row>
    <row r="253" spans="1:8" ht="46.8">
      <c r="A253" s="189" t="s">
        <v>362</v>
      </c>
      <c r="B253" s="190">
        <v>910</v>
      </c>
      <c r="C253" s="191">
        <v>14</v>
      </c>
      <c r="D253" s="191">
        <v>1</v>
      </c>
      <c r="E253" s="148" t="s">
        <v>363</v>
      </c>
      <c r="F253" s="149" t="s">
        <v>159</v>
      </c>
      <c r="G253" s="151">
        <v>73771</v>
      </c>
      <c r="H253" s="151">
        <v>74324.5</v>
      </c>
    </row>
    <row r="254" spans="1:8">
      <c r="A254" s="189" t="s">
        <v>359</v>
      </c>
      <c r="B254" s="190">
        <v>910</v>
      </c>
      <c r="C254" s="191">
        <v>14</v>
      </c>
      <c r="D254" s="191">
        <v>1</v>
      </c>
      <c r="E254" s="148" t="s">
        <v>363</v>
      </c>
      <c r="F254" s="149" t="s">
        <v>360</v>
      </c>
      <c r="G254" s="151">
        <v>73771</v>
      </c>
      <c r="H254" s="151">
        <v>74324.5</v>
      </c>
    </row>
    <row r="255" spans="1:8" ht="31.2">
      <c r="A255" s="189" t="s">
        <v>365</v>
      </c>
      <c r="B255" s="190">
        <v>910</v>
      </c>
      <c r="C255" s="191">
        <v>14</v>
      </c>
      <c r="D255" s="191">
        <v>1</v>
      </c>
      <c r="E255" s="148" t="s">
        <v>366</v>
      </c>
      <c r="F255" s="149" t="s">
        <v>159</v>
      </c>
      <c r="G255" s="151">
        <v>737.8</v>
      </c>
      <c r="H255" s="151">
        <v>743.3</v>
      </c>
    </row>
    <row r="256" spans="1:8">
      <c r="A256" s="189" t="s">
        <v>359</v>
      </c>
      <c r="B256" s="190">
        <v>910</v>
      </c>
      <c r="C256" s="191">
        <v>14</v>
      </c>
      <c r="D256" s="191">
        <v>1</v>
      </c>
      <c r="E256" s="148" t="s">
        <v>366</v>
      </c>
      <c r="F256" s="149" t="s">
        <v>360</v>
      </c>
      <c r="G256" s="151">
        <v>737.8</v>
      </c>
      <c r="H256" s="151">
        <v>743.3</v>
      </c>
    </row>
    <row r="257" spans="1:8" ht="31.2">
      <c r="A257" s="189" t="s">
        <v>361</v>
      </c>
      <c r="B257" s="190">
        <v>910</v>
      </c>
      <c r="C257" s="191">
        <v>14</v>
      </c>
      <c r="D257" s="191">
        <v>3</v>
      </c>
      <c r="E257" s="148" t="s">
        <v>159</v>
      </c>
      <c r="F257" s="149" t="s">
        <v>159</v>
      </c>
      <c r="G257" s="151">
        <v>15825.4</v>
      </c>
      <c r="H257" s="151">
        <v>16177.2</v>
      </c>
    </row>
    <row r="258" spans="1:8" ht="62.4">
      <c r="A258" s="189" t="s">
        <v>336</v>
      </c>
      <c r="B258" s="190">
        <v>910</v>
      </c>
      <c r="C258" s="191">
        <v>14</v>
      </c>
      <c r="D258" s="191">
        <v>3</v>
      </c>
      <c r="E258" s="148" t="s">
        <v>337</v>
      </c>
      <c r="F258" s="149" t="s">
        <v>159</v>
      </c>
      <c r="G258" s="151">
        <v>15825.4</v>
      </c>
      <c r="H258" s="151">
        <v>16177.2</v>
      </c>
    </row>
    <row r="259" spans="1:8" ht="78">
      <c r="A259" s="189" t="s">
        <v>353</v>
      </c>
      <c r="B259" s="190">
        <v>910</v>
      </c>
      <c r="C259" s="191">
        <v>14</v>
      </c>
      <c r="D259" s="191">
        <v>3</v>
      </c>
      <c r="E259" s="148" t="s">
        <v>354</v>
      </c>
      <c r="F259" s="149" t="s">
        <v>159</v>
      </c>
      <c r="G259" s="151">
        <v>15825.4</v>
      </c>
      <c r="H259" s="151">
        <v>16177.2</v>
      </c>
    </row>
    <row r="260" spans="1:8" ht="46.8">
      <c r="A260" s="189" t="s">
        <v>355</v>
      </c>
      <c r="B260" s="190">
        <v>910</v>
      </c>
      <c r="C260" s="191">
        <v>14</v>
      </c>
      <c r="D260" s="191">
        <v>3</v>
      </c>
      <c r="E260" s="148" t="s">
        <v>356</v>
      </c>
      <c r="F260" s="149" t="s">
        <v>159</v>
      </c>
      <c r="G260" s="151">
        <v>15825.4</v>
      </c>
      <c r="H260" s="151">
        <v>16177.2</v>
      </c>
    </row>
    <row r="261" spans="1:8" ht="62.4">
      <c r="A261" s="189" t="s">
        <v>357</v>
      </c>
      <c r="B261" s="190">
        <v>910</v>
      </c>
      <c r="C261" s="191">
        <v>14</v>
      </c>
      <c r="D261" s="191">
        <v>3</v>
      </c>
      <c r="E261" s="148" t="s">
        <v>358</v>
      </c>
      <c r="F261" s="149" t="s">
        <v>159</v>
      </c>
      <c r="G261" s="151">
        <v>15825.4</v>
      </c>
      <c r="H261" s="151">
        <v>16177.2</v>
      </c>
    </row>
    <row r="262" spans="1:8">
      <c r="A262" s="189" t="s">
        <v>359</v>
      </c>
      <c r="B262" s="190">
        <v>910</v>
      </c>
      <c r="C262" s="191">
        <v>14</v>
      </c>
      <c r="D262" s="191">
        <v>3</v>
      </c>
      <c r="E262" s="148" t="s">
        <v>358</v>
      </c>
      <c r="F262" s="149" t="s">
        <v>360</v>
      </c>
      <c r="G262" s="151">
        <v>15825.4</v>
      </c>
      <c r="H262" s="151">
        <v>16177.2</v>
      </c>
    </row>
    <row r="263" spans="1:8" s="146" customFormat="1" ht="31.2">
      <c r="A263" s="186" t="s">
        <v>660</v>
      </c>
      <c r="B263" s="187">
        <v>913</v>
      </c>
      <c r="C263" s="188">
        <v>0</v>
      </c>
      <c r="D263" s="188">
        <v>0</v>
      </c>
      <c r="E263" s="142" t="s">
        <v>159</v>
      </c>
      <c r="F263" s="143" t="s">
        <v>159</v>
      </c>
      <c r="G263" s="145">
        <v>22201.1</v>
      </c>
      <c r="H263" s="145">
        <v>21229.599999999999</v>
      </c>
    </row>
    <row r="264" spans="1:8">
      <c r="A264" s="189" t="s">
        <v>638</v>
      </c>
      <c r="B264" s="190">
        <v>913</v>
      </c>
      <c r="C264" s="191">
        <v>1</v>
      </c>
      <c r="D264" s="191">
        <v>0</v>
      </c>
      <c r="E264" s="148" t="s">
        <v>159</v>
      </c>
      <c r="F264" s="149" t="s">
        <v>159</v>
      </c>
      <c r="G264" s="151">
        <v>18171.099999999999</v>
      </c>
      <c r="H264" s="151">
        <v>17199.599999999999</v>
      </c>
    </row>
    <row r="265" spans="1:8">
      <c r="A265" s="189" t="s">
        <v>301</v>
      </c>
      <c r="B265" s="190">
        <v>913</v>
      </c>
      <c r="C265" s="191">
        <v>1</v>
      </c>
      <c r="D265" s="191">
        <v>13</v>
      </c>
      <c r="E265" s="148" t="s">
        <v>159</v>
      </c>
      <c r="F265" s="149" t="s">
        <v>159</v>
      </c>
      <c r="G265" s="151">
        <v>18171.099999999999</v>
      </c>
      <c r="H265" s="151">
        <v>17199.599999999999</v>
      </c>
    </row>
    <row r="266" spans="1:8" ht="62.4">
      <c r="A266" s="189" t="s">
        <v>367</v>
      </c>
      <c r="B266" s="190">
        <v>913</v>
      </c>
      <c r="C266" s="191">
        <v>1</v>
      </c>
      <c r="D266" s="191">
        <v>13</v>
      </c>
      <c r="E266" s="148" t="s">
        <v>368</v>
      </c>
      <c r="F266" s="149" t="s">
        <v>159</v>
      </c>
      <c r="G266" s="151">
        <v>18171.099999999999</v>
      </c>
      <c r="H266" s="151">
        <v>17199.599999999999</v>
      </c>
    </row>
    <row r="267" spans="1:8" ht="62.4">
      <c r="A267" s="189" t="s">
        <v>369</v>
      </c>
      <c r="B267" s="190">
        <v>913</v>
      </c>
      <c r="C267" s="191">
        <v>1</v>
      </c>
      <c r="D267" s="191">
        <v>13</v>
      </c>
      <c r="E267" s="148" t="s">
        <v>370</v>
      </c>
      <c r="F267" s="149" t="s">
        <v>159</v>
      </c>
      <c r="G267" s="151">
        <v>823.5</v>
      </c>
      <c r="H267" s="151">
        <v>824.1</v>
      </c>
    </row>
    <row r="268" spans="1:8" ht="46.8">
      <c r="A268" s="189" t="s">
        <v>371</v>
      </c>
      <c r="B268" s="190">
        <v>913</v>
      </c>
      <c r="C268" s="191">
        <v>1</v>
      </c>
      <c r="D268" s="191">
        <v>13</v>
      </c>
      <c r="E268" s="148" t="s">
        <v>372</v>
      </c>
      <c r="F268" s="149" t="s">
        <v>159</v>
      </c>
      <c r="G268" s="151">
        <v>823.5</v>
      </c>
      <c r="H268" s="151">
        <v>824.1</v>
      </c>
    </row>
    <row r="269" spans="1:8" ht="31.2">
      <c r="A269" s="189" t="s">
        <v>373</v>
      </c>
      <c r="B269" s="190">
        <v>913</v>
      </c>
      <c r="C269" s="191">
        <v>1</v>
      </c>
      <c r="D269" s="191">
        <v>13</v>
      </c>
      <c r="E269" s="148" t="s">
        <v>374</v>
      </c>
      <c r="F269" s="149" t="s">
        <v>159</v>
      </c>
      <c r="G269" s="151">
        <v>550</v>
      </c>
      <c r="H269" s="151">
        <v>550</v>
      </c>
    </row>
    <row r="270" spans="1:8" ht="31.2">
      <c r="A270" s="189" t="s">
        <v>166</v>
      </c>
      <c r="B270" s="190">
        <v>913</v>
      </c>
      <c r="C270" s="191">
        <v>1</v>
      </c>
      <c r="D270" s="191">
        <v>13</v>
      </c>
      <c r="E270" s="148" t="s">
        <v>374</v>
      </c>
      <c r="F270" s="149" t="s">
        <v>167</v>
      </c>
      <c r="G270" s="151">
        <v>550</v>
      </c>
      <c r="H270" s="151">
        <v>550</v>
      </c>
    </row>
    <row r="271" spans="1:8" ht="31.2">
      <c r="A271" s="189" t="s">
        <v>375</v>
      </c>
      <c r="B271" s="190">
        <v>913</v>
      </c>
      <c r="C271" s="191">
        <v>1</v>
      </c>
      <c r="D271" s="191">
        <v>13</v>
      </c>
      <c r="E271" s="148" t="s">
        <v>376</v>
      </c>
      <c r="F271" s="149" t="s">
        <v>159</v>
      </c>
      <c r="G271" s="151">
        <v>150</v>
      </c>
      <c r="H271" s="151">
        <v>150</v>
      </c>
    </row>
    <row r="272" spans="1:8" ht="31.2">
      <c r="A272" s="189" t="s">
        <v>166</v>
      </c>
      <c r="B272" s="190">
        <v>913</v>
      </c>
      <c r="C272" s="191">
        <v>1</v>
      </c>
      <c r="D272" s="191">
        <v>13</v>
      </c>
      <c r="E272" s="148" t="s">
        <v>376</v>
      </c>
      <c r="F272" s="149" t="s">
        <v>167</v>
      </c>
      <c r="G272" s="151">
        <v>150</v>
      </c>
      <c r="H272" s="151">
        <v>150</v>
      </c>
    </row>
    <row r="273" spans="1:8">
      <c r="A273" s="189" t="s">
        <v>380</v>
      </c>
      <c r="B273" s="190">
        <v>913</v>
      </c>
      <c r="C273" s="191">
        <v>1</v>
      </c>
      <c r="D273" s="191">
        <v>13</v>
      </c>
      <c r="E273" s="148" t="s">
        <v>381</v>
      </c>
      <c r="F273" s="149" t="s">
        <v>159</v>
      </c>
      <c r="G273" s="151">
        <v>123.5</v>
      </c>
      <c r="H273" s="151">
        <v>124.1</v>
      </c>
    </row>
    <row r="274" spans="1:8" ht="31.2">
      <c r="A274" s="189" t="s">
        <v>166</v>
      </c>
      <c r="B274" s="190">
        <v>913</v>
      </c>
      <c r="C274" s="191">
        <v>1</v>
      </c>
      <c r="D274" s="191">
        <v>13</v>
      </c>
      <c r="E274" s="148" t="s">
        <v>381</v>
      </c>
      <c r="F274" s="149" t="s">
        <v>167</v>
      </c>
      <c r="G274" s="151">
        <v>14.7</v>
      </c>
      <c r="H274" s="151">
        <v>15.2</v>
      </c>
    </row>
    <row r="275" spans="1:8">
      <c r="A275" s="189" t="s">
        <v>176</v>
      </c>
      <c r="B275" s="190">
        <v>913</v>
      </c>
      <c r="C275" s="191">
        <v>1</v>
      </c>
      <c r="D275" s="191">
        <v>13</v>
      </c>
      <c r="E275" s="148" t="s">
        <v>381</v>
      </c>
      <c r="F275" s="149" t="s">
        <v>177</v>
      </c>
      <c r="G275" s="151">
        <v>108.8</v>
      </c>
      <c r="H275" s="151">
        <v>108.9</v>
      </c>
    </row>
    <row r="276" spans="1:8" ht="78">
      <c r="A276" s="189" t="s">
        <v>385</v>
      </c>
      <c r="B276" s="190">
        <v>913</v>
      </c>
      <c r="C276" s="191">
        <v>1</v>
      </c>
      <c r="D276" s="191">
        <v>13</v>
      </c>
      <c r="E276" s="148" t="s">
        <v>386</v>
      </c>
      <c r="F276" s="149" t="s">
        <v>159</v>
      </c>
      <c r="G276" s="151">
        <v>15170</v>
      </c>
      <c r="H276" s="151">
        <v>14312</v>
      </c>
    </row>
    <row r="277" spans="1:8" ht="62.4">
      <c r="A277" s="189" t="s">
        <v>387</v>
      </c>
      <c r="B277" s="190">
        <v>913</v>
      </c>
      <c r="C277" s="191">
        <v>1</v>
      </c>
      <c r="D277" s="191">
        <v>13</v>
      </c>
      <c r="E277" s="148" t="s">
        <v>388</v>
      </c>
      <c r="F277" s="149" t="s">
        <v>159</v>
      </c>
      <c r="G277" s="151">
        <v>15170</v>
      </c>
      <c r="H277" s="151">
        <v>14312</v>
      </c>
    </row>
    <row r="278" spans="1:8" ht="31.2">
      <c r="A278" s="189" t="s">
        <v>389</v>
      </c>
      <c r="B278" s="190">
        <v>913</v>
      </c>
      <c r="C278" s="191">
        <v>1</v>
      </c>
      <c r="D278" s="191">
        <v>13</v>
      </c>
      <c r="E278" s="148" t="s">
        <v>390</v>
      </c>
      <c r="F278" s="149" t="s">
        <v>159</v>
      </c>
      <c r="G278" s="151">
        <v>14413.8</v>
      </c>
      <c r="H278" s="151">
        <v>13604.8</v>
      </c>
    </row>
    <row r="279" spans="1:8" ht="30.75" customHeight="1">
      <c r="A279" s="189" t="s">
        <v>391</v>
      </c>
      <c r="B279" s="190">
        <v>913</v>
      </c>
      <c r="C279" s="191">
        <v>1</v>
      </c>
      <c r="D279" s="191">
        <v>13</v>
      </c>
      <c r="E279" s="148" t="s">
        <v>390</v>
      </c>
      <c r="F279" s="149" t="s">
        <v>392</v>
      </c>
      <c r="G279" s="151">
        <v>14413.8</v>
      </c>
      <c r="H279" s="151">
        <v>13604.8</v>
      </c>
    </row>
    <row r="280" spans="1:8" ht="31.2">
      <c r="A280" s="189" t="s">
        <v>393</v>
      </c>
      <c r="B280" s="190">
        <v>913</v>
      </c>
      <c r="C280" s="191">
        <v>1</v>
      </c>
      <c r="D280" s="191">
        <v>13</v>
      </c>
      <c r="E280" s="148" t="s">
        <v>394</v>
      </c>
      <c r="F280" s="149" t="s">
        <v>159</v>
      </c>
      <c r="G280" s="151">
        <v>756.2</v>
      </c>
      <c r="H280" s="151">
        <v>707.2</v>
      </c>
    </row>
    <row r="281" spans="1:8" ht="30" customHeight="1">
      <c r="A281" s="189" t="s">
        <v>391</v>
      </c>
      <c r="B281" s="190">
        <v>913</v>
      </c>
      <c r="C281" s="191">
        <v>1</v>
      </c>
      <c r="D281" s="191">
        <v>13</v>
      </c>
      <c r="E281" s="148" t="s">
        <v>394</v>
      </c>
      <c r="F281" s="149" t="s">
        <v>392</v>
      </c>
      <c r="G281" s="151">
        <v>756.2</v>
      </c>
      <c r="H281" s="151">
        <v>707.2</v>
      </c>
    </row>
    <row r="282" spans="1:8" ht="62.4">
      <c r="A282" s="189" t="s">
        <v>400</v>
      </c>
      <c r="B282" s="190">
        <v>913</v>
      </c>
      <c r="C282" s="191">
        <v>1</v>
      </c>
      <c r="D282" s="191">
        <v>13</v>
      </c>
      <c r="E282" s="148" t="s">
        <v>401</v>
      </c>
      <c r="F282" s="149" t="s">
        <v>159</v>
      </c>
      <c r="G282" s="151">
        <v>2177.6</v>
      </c>
      <c r="H282" s="151">
        <v>2063.5</v>
      </c>
    </row>
    <row r="283" spans="1:8" ht="31.2">
      <c r="A283" s="189" t="s">
        <v>402</v>
      </c>
      <c r="B283" s="190">
        <v>913</v>
      </c>
      <c r="C283" s="191">
        <v>1</v>
      </c>
      <c r="D283" s="191">
        <v>13</v>
      </c>
      <c r="E283" s="148" t="s">
        <v>403</v>
      </c>
      <c r="F283" s="149" t="s">
        <v>159</v>
      </c>
      <c r="G283" s="151">
        <v>2177.6</v>
      </c>
      <c r="H283" s="151">
        <v>2063.5</v>
      </c>
    </row>
    <row r="284" spans="1:8" ht="31.2">
      <c r="A284" s="189" t="s">
        <v>225</v>
      </c>
      <c r="B284" s="190">
        <v>913</v>
      </c>
      <c r="C284" s="191">
        <v>1</v>
      </c>
      <c r="D284" s="191">
        <v>13</v>
      </c>
      <c r="E284" s="148" t="s">
        <v>405</v>
      </c>
      <c r="F284" s="149" t="s">
        <v>159</v>
      </c>
      <c r="G284" s="151">
        <v>2177.6</v>
      </c>
      <c r="H284" s="151">
        <v>2063.5</v>
      </c>
    </row>
    <row r="285" spans="1:8" ht="78">
      <c r="A285" s="189" t="s">
        <v>180</v>
      </c>
      <c r="B285" s="190">
        <v>913</v>
      </c>
      <c r="C285" s="191">
        <v>1</v>
      </c>
      <c r="D285" s="191">
        <v>13</v>
      </c>
      <c r="E285" s="148" t="s">
        <v>405</v>
      </c>
      <c r="F285" s="149" t="s">
        <v>181</v>
      </c>
      <c r="G285" s="151">
        <v>2101.6999999999998</v>
      </c>
      <c r="H285" s="151">
        <v>1948.7</v>
      </c>
    </row>
    <row r="286" spans="1:8" ht="31.2">
      <c r="A286" s="189" t="s">
        <v>166</v>
      </c>
      <c r="B286" s="190">
        <v>913</v>
      </c>
      <c r="C286" s="191">
        <v>1</v>
      </c>
      <c r="D286" s="191">
        <v>13</v>
      </c>
      <c r="E286" s="148" t="s">
        <v>405</v>
      </c>
      <c r="F286" s="149" t="s">
        <v>167</v>
      </c>
      <c r="G286" s="151">
        <v>75.900000000000006</v>
      </c>
      <c r="H286" s="151">
        <v>114.8</v>
      </c>
    </row>
    <row r="287" spans="1:8">
      <c r="A287" s="189" t="s">
        <v>641</v>
      </c>
      <c r="B287" s="190">
        <v>913</v>
      </c>
      <c r="C287" s="191">
        <v>4</v>
      </c>
      <c r="D287" s="191">
        <v>0</v>
      </c>
      <c r="E287" s="148" t="s">
        <v>159</v>
      </c>
      <c r="F287" s="149" t="s">
        <v>159</v>
      </c>
      <c r="G287" s="151">
        <v>515</v>
      </c>
      <c r="H287" s="151">
        <v>515</v>
      </c>
    </row>
    <row r="288" spans="1:8" ht="19.5" customHeight="1">
      <c r="A288" s="189" t="s">
        <v>379</v>
      </c>
      <c r="B288" s="190">
        <v>913</v>
      </c>
      <c r="C288" s="191">
        <v>4</v>
      </c>
      <c r="D288" s="191">
        <v>12</v>
      </c>
      <c r="E288" s="148" t="s">
        <v>159</v>
      </c>
      <c r="F288" s="149" t="s">
        <v>159</v>
      </c>
      <c r="G288" s="151">
        <v>515</v>
      </c>
      <c r="H288" s="151">
        <v>515</v>
      </c>
    </row>
    <row r="289" spans="1:8" ht="62.4">
      <c r="A289" s="189" t="s">
        <v>367</v>
      </c>
      <c r="B289" s="190">
        <v>913</v>
      </c>
      <c r="C289" s="191">
        <v>4</v>
      </c>
      <c r="D289" s="191">
        <v>12</v>
      </c>
      <c r="E289" s="148" t="s">
        <v>368</v>
      </c>
      <c r="F289" s="149" t="s">
        <v>159</v>
      </c>
      <c r="G289" s="151">
        <v>515</v>
      </c>
      <c r="H289" s="151">
        <v>515</v>
      </c>
    </row>
    <row r="290" spans="1:8" ht="62.4">
      <c r="A290" s="189" t="s">
        <v>369</v>
      </c>
      <c r="B290" s="190">
        <v>913</v>
      </c>
      <c r="C290" s="191">
        <v>4</v>
      </c>
      <c r="D290" s="191">
        <v>12</v>
      </c>
      <c r="E290" s="148" t="s">
        <v>370</v>
      </c>
      <c r="F290" s="149" t="s">
        <v>159</v>
      </c>
      <c r="G290" s="151">
        <v>515</v>
      </c>
      <c r="H290" s="151">
        <v>515</v>
      </c>
    </row>
    <row r="291" spans="1:8" ht="46.8">
      <c r="A291" s="189" t="s">
        <v>371</v>
      </c>
      <c r="B291" s="190">
        <v>913</v>
      </c>
      <c r="C291" s="191">
        <v>4</v>
      </c>
      <c r="D291" s="191">
        <v>12</v>
      </c>
      <c r="E291" s="148" t="s">
        <v>372</v>
      </c>
      <c r="F291" s="149" t="s">
        <v>159</v>
      </c>
      <c r="G291" s="151">
        <v>515</v>
      </c>
      <c r="H291" s="151">
        <v>515</v>
      </c>
    </row>
    <row r="292" spans="1:8" ht="47.25" customHeight="1">
      <c r="A292" s="189" t="s">
        <v>377</v>
      </c>
      <c r="B292" s="190">
        <v>913</v>
      </c>
      <c r="C292" s="191">
        <v>4</v>
      </c>
      <c r="D292" s="191">
        <v>12</v>
      </c>
      <c r="E292" s="148" t="s">
        <v>378</v>
      </c>
      <c r="F292" s="149" t="s">
        <v>159</v>
      </c>
      <c r="G292" s="151">
        <v>515</v>
      </c>
      <c r="H292" s="151">
        <v>515</v>
      </c>
    </row>
    <row r="293" spans="1:8" ht="31.2">
      <c r="A293" s="189" t="s">
        <v>166</v>
      </c>
      <c r="B293" s="190">
        <v>913</v>
      </c>
      <c r="C293" s="191">
        <v>4</v>
      </c>
      <c r="D293" s="191">
        <v>12</v>
      </c>
      <c r="E293" s="148" t="s">
        <v>378</v>
      </c>
      <c r="F293" s="149" t="s">
        <v>167</v>
      </c>
      <c r="G293" s="151">
        <v>515</v>
      </c>
      <c r="H293" s="151">
        <v>515</v>
      </c>
    </row>
    <row r="294" spans="1:8">
      <c r="A294" s="189" t="s">
        <v>644</v>
      </c>
      <c r="B294" s="190">
        <v>913</v>
      </c>
      <c r="C294" s="191">
        <v>7</v>
      </c>
      <c r="D294" s="191">
        <v>0</v>
      </c>
      <c r="E294" s="148" t="s">
        <v>159</v>
      </c>
      <c r="F294" s="149" t="s">
        <v>159</v>
      </c>
      <c r="G294" s="151">
        <v>15</v>
      </c>
      <c r="H294" s="151">
        <v>15</v>
      </c>
    </row>
    <row r="295" spans="1:8" ht="31.2">
      <c r="A295" s="189" t="s">
        <v>173</v>
      </c>
      <c r="B295" s="190">
        <v>913</v>
      </c>
      <c r="C295" s="191">
        <v>7</v>
      </c>
      <c r="D295" s="191">
        <v>5</v>
      </c>
      <c r="E295" s="148" t="s">
        <v>159</v>
      </c>
      <c r="F295" s="149" t="s">
        <v>159</v>
      </c>
      <c r="G295" s="151">
        <v>15</v>
      </c>
      <c r="H295" s="151">
        <v>15</v>
      </c>
    </row>
    <row r="296" spans="1:8" ht="62.4">
      <c r="A296" s="189" t="s">
        <v>367</v>
      </c>
      <c r="B296" s="190">
        <v>913</v>
      </c>
      <c r="C296" s="191">
        <v>7</v>
      </c>
      <c r="D296" s="191">
        <v>5</v>
      </c>
      <c r="E296" s="148" t="s">
        <v>368</v>
      </c>
      <c r="F296" s="149" t="s">
        <v>159</v>
      </c>
      <c r="G296" s="151">
        <v>15</v>
      </c>
      <c r="H296" s="151">
        <v>15</v>
      </c>
    </row>
    <row r="297" spans="1:8" ht="62.4">
      <c r="A297" s="189" t="s">
        <v>400</v>
      </c>
      <c r="B297" s="190">
        <v>913</v>
      </c>
      <c r="C297" s="191">
        <v>7</v>
      </c>
      <c r="D297" s="191">
        <v>5</v>
      </c>
      <c r="E297" s="148" t="s">
        <v>401</v>
      </c>
      <c r="F297" s="149" t="s">
        <v>159</v>
      </c>
      <c r="G297" s="151">
        <v>15</v>
      </c>
      <c r="H297" s="151">
        <v>15</v>
      </c>
    </row>
    <row r="298" spans="1:8" ht="31.2">
      <c r="A298" s="189" t="s">
        <v>402</v>
      </c>
      <c r="B298" s="190">
        <v>913</v>
      </c>
      <c r="C298" s="191">
        <v>7</v>
      </c>
      <c r="D298" s="191">
        <v>5</v>
      </c>
      <c r="E298" s="148" t="s">
        <v>403</v>
      </c>
      <c r="F298" s="149" t="s">
        <v>159</v>
      </c>
      <c r="G298" s="151">
        <v>15</v>
      </c>
      <c r="H298" s="151">
        <v>15</v>
      </c>
    </row>
    <row r="299" spans="1:8" ht="31.2">
      <c r="A299" s="189" t="s">
        <v>171</v>
      </c>
      <c r="B299" s="190">
        <v>913</v>
      </c>
      <c r="C299" s="191">
        <v>7</v>
      </c>
      <c r="D299" s="191">
        <v>5</v>
      </c>
      <c r="E299" s="148" t="s">
        <v>404</v>
      </c>
      <c r="F299" s="149" t="s">
        <v>159</v>
      </c>
      <c r="G299" s="151">
        <v>15</v>
      </c>
      <c r="H299" s="151">
        <v>15</v>
      </c>
    </row>
    <row r="300" spans="1:8" ht="31.2">
      <c r="A300" s="189" t="s">
        <v>166</v>
      </c>
      <c r="B300" s="190">
        <v>913</v>
      </c>
      <c r="C300" s="191">
        <v>7</v>
      </c>
      <c r="D300" s="191">
        <v>5</v>
      </c>
      <c r="E300" s="148" t="s">
        <v>404</v>
      </c>
      <c r="F300" s="149" t="s">
        <v>167</v>
      </c>
      <c r="G300" s="151">
        <v>15</v>
      </c>
      <c r="H300" s="151">
        <v>15</v>
      </c>
    </row>
    <row r="301" spans="1:8">
      <c r="A301" s="189" t="s">
        <v>649</v>
      </c>
      <c r="B301" s="190">
        <v>913</v>
      </c>
      <c r="C301" s="191">
        <v>12</v>
      </c>
      <c r="D301" s="191">
        <v>0</v>
      </c>
      <c r="E301" s="148" t="s">
        <v>159</v>
      </c>
      <c r="F301" s="149" t="s">
        <v>159</v>
      </c>
      <c r="G301" s="151">
        <v>3500</v>
      </c>
      <c r="H301" s="151">
        <v>3500</v>
      </c>
    </row>
    <row r="302" spans="1:8">
      <c r="A302" s="189" t="s">
        <v>399</v>
      </c>
      <c r="B302" s="190">
        <v>913</v>
      </c>
      <c r="C302" s="191">
        <v>12</v>
      </c>
      <c r="D302" s="191">
        <v>2</v>
      </c>
      <c r="E302" s="148" t="s">
        <v>159</v>
      </c>
      <c r="F302" s="149" t="s">
        <v>159</v>
      </c>
      <c r="G302" s="151">
        <v>3500</v>
      </c>
      <c r="H302" s="151">
        <v>3500</v>
      </c>
    </row>
    <row r="303" spans="1:8" ht="62.4">
      <c r="A303" s="189" t="s">
        <v>367</v>
      </c>
      <c r="B303" s="190">
        <v>913</v>
      </c>
      <c r="C303" s="191">
        <v>12</v>
      </c>
      <c r="D303" s="191">
        <v>2</v>
      </c>
      <c r="E303" s="148" t="s">
        <v>368</v>
      </c>
      <c r="F303" s="149" t="s">
        <v>159</v>
      </c>
      <c r="G303" s="151">
        <v>3500</v>
      </c>
      <c r="H303" s="151">
        <v>3500</v>
      </c>
    </row>
    <row r="304" spans="1:8" ht="78">
      <c r="A304" s="189" t="s">
        <v>385</v>
      </c>
      <c r="B304" s="190">
        <v>913</v>
      </c>
      <c r="C304" s="191">
        <v>12</v>
      </c>
      <c r="D304" s="191">
        <v>2</v>
      </c>
      <c r="E304" s="148" t="s">
        <v>386</v>
      </c>
      <c r="F304" s="149" t="s">
        <v>159</v>
      </c>
      <c r="G304" s="151">
        <v>3500</v>
      </c>
      <c r="H304" s="151">
        <v>3500</v>
      </c>
    </row>
    <row r="305" spans="1:8" ht="62.4">
      <c r="A305" s="189" t="s">
        <v>395</v>
      </c>
      <c r="B305" s="190">
        <v>913</v>
      </c>
      <c r="C305" s="191">
        <v>12</v>
      </c>
      <c r="D305" s="191">
        <v>2</v>
      </c>
      <c r="E305" s="148" t="s">
        <v>396</v>
      </c>
      <c r="F305" s="149" t="s">
        <v>159</v>
      </c>
      <c r="G305" s="151">
        <v>3500</v>
      </c>
      <c r="H305" s="151">
        <v>3500</v>
      </c>
    </row>
    <row r="306" spans="1:8" ht="31.2">
      <c r="A306" s="189" t="s">
        <v>397</v>
      </c>
      <c r="B306" s="190">
        <v>913</v>
      </c>
      <c r="C306" s="191">
        <v>12</v>
      </c>
      <c r="D306" s="191">
        <v>2</v>
      </c>
      <c r="E306" s="148" t="s">
        <v>398</v>
      </c>
      <c r="F306" s="149" t="s">
        <v>159</v>
      </c>
      <c r="G306" s="151">
        <v>3500</v>
      </c>
      <c r="H306" s="151">
        <v>3500</v>
      </c>
    </row>
    <row r="307" spans="1:8">
      <c r="A307" s="189" t="s">
        <v>176</v>
      </c>
      <c r="B307" s="190">
        <v>913</v>
      </c>
      <c r="C307" s="191">
        <v>12</v>
      </c>
      <c r="D307" s="191">
        <v>2</v>
      </c>
      <c r="E307" s="148" t="s">
        <v>398</v>
      </c>
      <c r="F307" s="149" t="s">
        <v>177</v>
      </c>
      <c r="G307" s="151">
        <v>3500</v>
      </c>
      <c r="H307" s="151">
        <v>3500</v>
      </c>
    </row>
    <row r="308" spans="1:8" s="146" customFormat="1">
      <c r="A308" s="186" t="s">
        <v>661</v>
      </c>
      <c r="B308" s="187">
        <v>916</v>
      </c>
      <c r="C308" s="188">
        <v>0</v>
      </c>
      <c r="D308" s="188">
        <v>0</v>
      </c>
      <c r="E308" s="142" t="s">
        <v>159</v>
      </c>
      <c r="F308" s="143" t="s">
        <v>159</v>
      </c>
      <c r="G308" s="145">
        <v>863.9</v>
      </c>
      <c r="H308" s="145">
        <v>804.9</v>
      </c>
    </row>
    <row r="309" spans="1:8">
      <c r="A309" s="189" t="s">
        <v>638</v>
      </c>
      <c r="B309" s="190">
        <v>916</v>
      </c>
      <c r="C309" s="191">
        <v>1</v>
      </c>
      <c r="D309" s="191">
        <v>0</v>
      </c>
      <c r="E309" s="148" t="s">
        <v>159</v>
      </c>
      <c r="F309" s="149" t="s">
        <v>159</v>
      </c>
      <c r="G309" s="151">
        <v>863.9</v>
      </c>
      <c r="H309" s="151">
        <v>804.9</v>
      </c>
    </row>
    <row r="310" spans="1:8" ht="62.4">
      <c r="A310" s="189" t="s">
        <v>599</v>
      </c>
      <c r="B310" s="190">
        <v>916</v>
      </c>
      <c r="C310" s="191">
        <v>1</v>
      </c>
      <c r="D310" s="191">
        <v>3</v>
      </c>
      <c r="E310" s="148" t="s">
        <v>159</v>
      </c>
      <c r="F310" s="149" t="s">
        <v>159</v>
      </c>
      <c r="G310" s="151">
        <v>863.9</v>
      </c>
      <c r="H310" s="151">
        <v>804.9</v>
      </c>
    </row>
    <row r="311" spans="1:8">
      <c r="A311" s="189" t="s">
        <v>592</v>
      </c>
      <c r="B311" s="190">
        <v>916</v>
      </c>
      <c r="C311" s="191">
        <v>1</v>
      </c>
      <c r="D311" s="191">
        <v>3</v>
      </c>
      <c r="E311" s="148" t="s">
        <v>593</v>
      </c>
      <c r="F311" s="149" t="s">
        <v>159</v>
      </c>
      <c r="G311" s="151">
        <v>863.9</v>
      </c>
      <c r="H311" s="151">
        <v>804.9</v>
      </c>
    </row>
    <row r="312" spans="1:8" ht="31.2">
      <c r="A312" s="189" t="s">
        <v>594</v>
      </c>
      <c r="B312" s="190">
        <v>916</v>
      </c>
      <c r="C312" s="191">
        <v>1</v>
      </c>
      <c r="D312" s="191">
        <v>3</v>
      </c>
      <c r="E312" s="148" t="s">
        <v>595</v>
      </c>
      <c r="F312" s="149" t="s">
        <v>159</v>
      </c>
      <c r="G312" s="151">
        <v>863.9</v>
      </c>
      <c r="H312" s="151">
        <v>804.9</v>
      </c>
    </row>
    <row r="313" spans="1:8" ht="31.2">
      <c r="A313" s="189" t="s">
        <v>596</v>
      </c>
      <c r="B313" s="190">
        <v>916</v>
      </c>
      <c r="C313" s="191">
        <v>1</v>
      </c>
      <c r="D313" s="191">
        <v>3</v>
      </c>
      <c r="E313" s="148" t="s">
        <v>597</v>
      </c>
      <c r="F313" s="149" t="s">
        <v>159</v>
      </c>
      <c r="G313" s="151">
        <v>630</v>
      </c>
      <c r="H313" s="151">
        <v>585</v>
      </c>
    </row>
    <row r="314" spans="1:8" ht="31.2">
      <c r="A314" s="189" t="s">
        <v>284</v>
      </c>
      <c r="B314" s="190">
        <v>916</v>
      </c>
      <c r="C314" s="191">
        <v>1</v>
      </c>
      <c r="D314" s="191">
        <v>3</v>
      </c>
      <c r="E314" s="148" t="s">
        <v>598</v>
      </c>
      <c r="F314" s="149" t="s">
        <v>159</v>
      </c>
      <c r="G314" s="151">
        <v>630</v>
      </c>
      <c r="H314" s="151">
        <v>585</v>
      </c>
    </row>
    <row r="315" spans="1:8" ht="78">
      <c r="A315" s="189" t="s">
        <v>180</v>
      </c>
      <c r="B315" s="190">
        <v>916</v>
      </c>
      <c r="C315" s="191">
        <v>1</v>
      </c>
      <c r="D315" s="191">
        <v>3</v>
      </c>
      <c r="E315" s="148" t="s">
        <v>598</v>
      </c>
      <c r="F315" s="149" t="s">
        <v>181</v>
      </c>
      <c r="G315" s="151">
        <v>630</v>
      </c>
      <c r="H315" s="151">
        <v>585</v>
      </c>
    </row>
    <row r="316" spans="1:8" ht="31.2">
      <c r="A316" s="189" t="s">
        <v>600</v>
      </c>
      <c r="B316" s="190">
        <v>916</v>
      </c>
      <c r="C316" s="191">
        <v>1</v>
      </c>
      <c r="D316" s="191">
        <v>3</v>
      </c>
      <c r="E316" s="148" t="s">
        <v>601</v>
      </c>
      <c r="F316" s="149" t="s">
        <v>159</v>
      </c>
      <c r="G316" s="151">
        <v>233.9</v>
      </c>
      <c r="H316" s="151">
        <v>219.9</v>
      </c>
    </row>
    <row r="317" spans="1:8" ht="31.2">
      <c r="A317" s="189" t="s">
        <v>284</v>
      </c>
      <c r="B317" s="190">
        <v>916</v>
      </c>
      <c r="C317" s="191">
        <v>1</v>
      </c>
      <c r="D317" s="191">
        <v>3</v>
      </c>
      <c r="E317" s="148" t="s">
        <v>602</v>
      </c>
      <c r="F317" s="149" t="s">
        <v>159</v>
      </c>
      <c r="G317" s="151">
        <v>233.9</v>
      </c>
      <c r="H317" s="151">
        <v>219.9</v>
      </c>
    </row>
    <row r="318" spans="1:8" ht="78">
      <c r="A318" s="189" t="s">
        <v>180</v>
      </c>
      <c r="B318" s="190">
        <v>916</v>
      </c>
      <c r="C318" s="191">
        <v>1</v>
      </c>
      <c r="D318" s="191">
        <v>3</v>
      </c>
      <c r="E318" s="148" t="s">
        <v>602</v>
      </c>
      <c r="F318" s="149" t="s">
        <v>181</v>
      </c>
      <c r="G318" s="151">
        <v>229</v>
      </c>
      <c r="H318" s="151">
        <v>215</v>
      </c>
    </row>
    <row r="319" spans="1:8" ht="31.2">
      <c r="A319" s="189" t="s">
        <v>166</v>
      </c>
      <c r="B319" s="190">
        <v>916</v>
      </c>
      <c r="C319" s="191">
        <v>1</v>
      </c>
      <c r="D319" s="191">
        <v>3</v>
      </c>
      <c r="E319" s="148" t="s">
        <v>602</v>
      </c>
      <c r="F319" s="149" t="s">
        <v>167</v>
      </c>
      <c r="G319" s="151">
        <v>4.9000000000000004</v>
      </c>
      <c r="H319" s="151">
        <v>4.9000000000000004</v>
      </c>
    </row>
    <row r="320" spans="1:8" s="146" customFormat="1">
      <c r="A320" s="186" t="s">
        <v>662</v>
      </c>
      <c r="B320" s="187">
        <v>917</v>
      </c>
      <c r="C320" s="188">
        <v>0</v>
      </c>
      <c r="D320" s="188">
        <v>0</v>
      </c>
      <c r="E320" s="142" t="s">
        <v>159</v>
      </c>
      <c r="F320" s="143" t="s">
        <v>159</v>
      </c>
      <c r="G320" s="145">
        <v>35568.199999999997</v>
      </c>
      <c r="H320" s="145">
        <v>33688.9</v>
      </c>
    </row>
    <row r="321" spans="1:8">
      <c r="A321" s="189" t="s">
        <v>638</v>
      </c>
      <c r="B321" s="190">
        <v>917</v>
      </c>
      <c r="C321" s="191">
        <v>1</v>
      </c>
      <c r="D321" s="191">
        <v>0</v>
      </c>
      <c r="E321" s="148" t="s">
        <v>159</v>
      </c>
      <c r="F321" s="149" t="s">
        <v>159</v>
      </c>
      <c r="G321" s="151">
        <v>27778.7</v>
      </c>
      <c r="H321" s="151">
        <v>26184.400000000001</v>
      </c>
    </row>
    <row r="322" spans="1:8" ht="46.8">
      <c r="A322" s="189" t="s">
        <v>439</v>
      </c>
      <c r="B322" s="190">
        <v>917</v>
      </c>
      <c r="C322" s="191">
        <v>1</v>
      </c>
      <c r="D322" s="191">
        <v>2</v>
      </c>
      <c r="E322" s="148" t="s">
        <v>159</v>
      </c>
      <c r="F322" s="149" t="s">
        <v>159</v>
      </c>
      <c r="G322" s="151">
        <v>1469</v>
      </c>
      <c r="H322" s="151">
        <v>1370</v>
      </c>
    </row>
    <row r="323" spans="1:8" ht="46.8">
      <c r="A323" s="189" t="s">
        <v>406</v>
      </c>
      <c r="B323" s="190">
        <v>917</v>
      </c>
      <c r="C323" s="191">
        <v>1</v>
      </c>
      <c r="D323" s="191">
        <v>2</v>
      </c>
      <c r="E323" s="148" t="s">
        <v>407</v>
      </c>
      <c r="F323" s="149" t="s">
        <v>159</v>
      </c>
      <c r="G323" s="151">
        <v>1469</v>
      </c>
      <c r="H323" s="151">
        <v>1370</v>
      </c>
    </row>
    <row r="324" spans="1:8" ht="31.2">
      <c r="A324" s="189" t="s">
        <v>408</v>
      </c>
      <c r="B324" s="190">
        <v>917</v>
      </c>
      <c r="C324" s="191">
        <v>1</v>
      </c>
      <c r="D324" s="191">
        <v>2</v>
      </c>
      <c r="E324" s="148" t="s">
        <v>409</v>
      </c>
      <c r="F324" s="149" t="s">
        <v>159</v>
      </c>
      <c r="G324" s="151">
        <v>1469</v>
      </c>
      <c r="H324" s="151">
        <v>1370</v>
      </c>
    </row>
    <row r="325" spans="1:8" ht="31.2">
      <c r="A325" s="189" t="s">
        <v>436</v>
      </c>
      <c r="B325" s="190">
        <v>917</v>
      </c>
      <c r="C325" s="191">
        <v>1</v>
      </c>
      <c r="D325" s="191">
        <v>2</v>
      </c>
      <c r="E325" s="148" t="s">
        <v>437</v>
      </c>
      <c r="F325" s="149" t="s">
        <v>159</v>
      </c>
      <c r="G325" s="151">
        <v>1469</v>
      </c>
      <c r="H325" s="151">
        <v>1370</v>
      </c>
    </row>
    <row r="326" spans="1:8" ht="31.2">
      <c r="A326" s="189" t="s">
        <v>225</v>
      </c>
      <c r="B326" s="190">
        <v>917</v>
      </c>
      <c r="C326" s="191">
        <v>1</v>
      </c>
      <c r="D326" s="191">
        <v>2</v>
      </c>
      <c r="E326" s="148" t="s">
        <v>438</v>
      </c>
      <c r="F326" s="149" t="s">
        <v>159</v>
      </c>
      <c r="G326" s="151">
        <v>1469</v>
      </c>
      <c r="H326" s="151">
        <v>1370</v>
      </c>
    </row>
    <row r="327" spans="1:8" ht="78">
      <c r="A327" s="189" t="s">
        <v>180</v>
      </c>
      <c r="B327" s="190">
        <v>917</v>
      </c>
      <c r="C327" s="191">
        <v>1</v>
      </c>
      <c r="D327" s="191">
        <v>2</v>
      </c>
      <c r="E327" s="148" t="s">
        <v>438</v>
      </c>
      <c r="F327" s="149" t="s">
        <v>181</v>
      </c>
      <c r="G327" s="151">
        <v>1469</v>
      </c>
      <c r="H327" s="151">
        <v>1370</v>
      </c>
    </row>
    <row r="328" spans="1:8" ht="62.4">
      <c r="A328" s="189" t="s">
        <v>322</v>
      </c>
      <c r="B328" s="190">
        <v>917</v>
      </c>
      <c r="C328" s="191">
        <v>1</v>
      </c>
      <c r="D328" s="191">
        <v>4</v>
      </c>
      <c r="E328" s="148" t="s">
        <v>159</v>
      </c>
      <c r="F328" s="149" t="s">
        <v>159</v>
      </c>
      <c r="G328" s="151">
        <v>24250.2</v>
      </c>
      <c r="H328" s="151">
        <v>22713.200000000001</v>
      </c>
    </row>
    <row r="329" spans="1:8" ht="62.4">
      <c r="A329" s="189" t="s">
        <v>287</v>
      </c>
      <c r="B329" s="190">
        <v>917</v>
      </c>
      <c r="C329" s="191">
        <v>1</v>
      </c>
      <c r="D329" s="191">
        <v>4</v>
      </c>
      <c r="E329" s="148" t="s">
        <v>288</v>
      </c>
      <c r="F329" s="149" t="s">
        <v>159</v>
      </c>
      <c r="G329" s="151">
        <v>2.4</v>
      </c>
      <c r="H329" s="151">
        <v>2.4</v>
      </c>
    </row>
    <row r="330" spans="1:8" ht="62.4">
      <c r="A330" s="189" t="s">
        <v>314</v>
      </c>
      <c r="B330" s="190">
        <v>917</v>
      </c>
      <c r="C330" s="191">
        <v>1</v>
      </c>
      <c r="D330" s="191">
        <v>4</v>
      </c>
      <c r="E330" s="148" t="s">
        <v>315</v>
      </c>
      <c r="F330" s="149" t="s">
        <v>159</v>
      </c>
      <c r="G330" s="151">
        <v>2.4</v>
      </c>
      <c r="H330" s="151">
        <v>2.4</v>
      </c>
    </row>
    <row r="331" spans="1:8" ht="62.4">
      <c r="A331" s="189" t="s">
        <v>319</v>
      </c>
      <c r="B331" s="190">
        <v>917</v>
      </c>
      <c r="C331" s="191">
        <v>1</v>
      </c>
      <c r="D331" s="191">
        <v>4</v>
      </c>
      <c r="E331" s="148" t="s">
        <v>320</v>
      </c>
      <c r="F331" s="149" t="s">
        <v>159</v>
      </c>
      <c r="G331" s="151">
        <v>2.4</v>
      </c>
      <c r="H331" s="151">
        <v>2.4</v>
      </c>
    </row>
    <row r="332" spans="1:8" ht="62.4">
      <c r="A332" s="189" t="s">
        <v>231</v>
      </c>
      <c r="B332" s="190">
        <v>917</v>
      </c>
      <c r="C332" s="191">
        <v>1</v>
      </c>
      <c r="D332" s="191">
        <v>4</v>
      </c>
      <c r="E332" s="148" t="s">
        <v>321</v>
      </c>
      <c r="F332" s="149" t="s">
        <v>159</v>
      </c>
      <c r="G332" s="151">
        <v>2.4</v>
      </c>
      <c r="H332" s="151">
        <v>2.4</v>
      </c>
    </row>
    <row r="333" spans="1:8" ht="31.2">
      <c r="A333" s="189" t="s">
        <v>166</v>
      </c>
      <c r="B333" s="190">
        <v>917</v>
      </c>
      <c r="C333" s="191">
        <v>1</v>
      </c>
      <c r="D333" s="191">
        <v>4</v>
      </c>
      <c r="E333" s="148" t="s">
        <v>321</v>
      </c>
      <c r="F333" s="149" t="s">
        <v>167</v>
      </c>
      <c r="G333" s="151">
        <v>2.4</v>
      </c>
      <c r="H333" s="151">
        <v>2.4</v>
      </c>
    </row>
    <row r="334" spans="1:8" ht="46.8">
      <c r="A334" s="189" t="s">
        <v>406</v>
      </c>
      <c r="B334" s="190">
        <v>917</v>
      </c>
      <c r="C334" s="191">
        <v>1</v>
      </c>
      <c r="D334" s="191">
        <v>4</v>
      </c>
      <c r="E334" s="148" t="s">
        <v>407</v>
      </c>
      <c r="F334" s="149" t="s">
        <v>159</v>
      </c>
      <c r="G334" s="151">
        <v>24247.8</v>
      </c>
      <c r="H334" s="151">
        <v>22710.799999999999</v>
      </c>
    </row>
    <row r="335" spans="1:8" ht="31.2">
      <c r="A335" s="189" t="s">
        <v>408</v>
      </c>
      <c r="B335" s="190">
        <v>917</v>
      </c>
      <c r="C335" s="191">
        <v>1</v>
      </c>
      <c r="D335" s="191">
        <v>4</v>
      </c>
      <c r="E335" s="148" t="s">
        <v>409</v>
      </c>
      <c r="F335" s="149" t="s">
        <v>159</v>
      </c>
      <c r="G335" s="151">
        <v>24247.8</v>
      </c>
      <c r="H335" s="151">
        <v>22710.799999999999</v>
      </c>
    </row>
    <row r="336" spans="1:8" ht="31.2">
      <c r="A336" s="189" t="s">
        <v>433</v>
      </c>
      <c r="B336" s="190">
        <v>917</v>
      </c>
      <c r="C336" s="191">
        <v>1</v>
      </c>
      <c r="D336" s="191">
        <v>4</v>
      </c>
      <c r="E336" s="148" t="s">
        <v>434</v>
      </c>
      <c r="F336" s="149" t="s">
        <v>159</v>
      </c>
      <c r="G336" s="151">
        <v>20394.3</v>
      </c>
      <c r="H336" s="151">
        <v>18857.3</v>
      </c>
    </row>
    <row r="337" spans="1:8" ht="31.2">
      <c r="A337" s="189" t="s">
        <v>225</v>
      </c>
      <c r="B337" s="190">
        <v>917</v>
      </c>
      <c r="C337" s="191">
        <v>1</v>
      </c>
      <c r="D337" s="191">
        <v>4</v>
      </c>
      <c r="E337" s="148" t="s">
        <v>435</v>
      </c>
      <c r="F337" s="149" t="s">
        <v>159</v>
      </c>
      <c r="G337" s="151">
        <v>20394.3</v>
      </c>
      <c r="H337" s="151">
        <v>18857.3</v>
      </c>
    </row>
    <row r="338" spans="1:8" ht="78">
      <c r="A338" s="189" t="s">
        <v>180</v>
      </c>
      <c r="B338" s="190">
        <v>917</v>
      </c>
      <c r="C338" s="191">
        <v>1</v>
      </c>
      <c r="D338" s="191">
        <v>4</v>
      </c>
      <c r="E338" s="148" t="s">
        <v>435</v>
      </c>
      <c r="F338" s="149" t="s">
        <v>181</v>
      </c>
      <c r="G338" s="151">
        <v>17848.8</v>
      </c>
      <c r="H338" s="151">
        <v>16578.099999999999</v>
      </c>
    </row>
    <row r="339" spans="1:8" ht="31.2">
      <c r="A339" s="189" t="s">
        <v>166</v>
      </c>
      <c r="B339" s="190">
        <v>917</v>
      </c>
      <c r="C339" s="191">
        <v>1</v>
      </c>
      <c r="D339" s="191">
        <v>4</v>
      </c>
      <c r="E339" s="148" t="s">
        <v>435</v>
      </c>
      <c r="F339" s="149" t="s">
        <v>167</v>
      </c>
      <c r="G339" s="151">
        <v>2538.5</v>
      </c>
      <c r="H339" s="151">
        <v>2272.1</v>
      </c>
    </row>
    <row r="340" spans="1:8">
      <c r="A340" s="189" t="s">
        <v>176</v>
      </c>
      <c r="B340" s="190">
        <v>917</v>
      </c>
      <c r="C340" s="191">
        <v>1</v>
      </c>
      <c r="D340" s="191">
        <v>4</v>
      </c>
      <c r="E340" s="148" t="s">
        <v>435</v>
      </c>
      <c r="F340" s="149" t="s">
        <v>177</v>
      </c>
      <c r="G340" s="151">
        <v>7</v>
      </c>
      <c r="H340" s="151">
        <v>7.1</v>
      </c>
    </row>
    <row r="341" spans="1:8" ht="31.2">
      <c r="A341" s="189" t="s">
        <v>440</v>
      </c>
      <c r="B341" s="190">
        <v>917</v>
      </c>
      <c r="C341" s="191">
        <v>1</v>
      </c>
      <c r="D341" s="191">
        <v>4</v>
      </c>
      <c r="E341" s="148" t="s">
        <v>441</v>
      </c>
      <c r="F341" s="149" t="s">
        <v>159</v>
      </c>
      <c r="G341" s="151">
        <v>3853.5</v>
      </c>
      <c r="H341" s="151">
        <v>3853.5</v>
      </c>
    </row>
    <row r="342" spans="1:8" ht="78">
      <c r="A342" s="189" t="s">
        <v>445</v>
      </c>
      <c r="B342" s="190">
        <v>917</v>
      </c>
      <c r="C342" s="191">
        <v>1</v>
      </c>
      <c r="D342" s="191">
        <v>4</v>
      </c>
      <c r="E342" s="148" t="s">
        <v>446</v>
      </c>
      <c r="F342" s="149" t="s">
        <v>159</v>
      </c>
      <c r="G342" s="151">
        <v>1268.5</v>
      </c>
      <c r="H342" s="151">
        <v>1268.5</v>
      </c>
    </row>
    <row r="343" spans="1:8" ht="78">
      <c r="A343" s="189" t="s">
        <v>180</v>
      </c>
      <c r="B343" s="190">
        <v>917</v>
      </c>
      <c r="C343" s="191">
        <v>1</v>
      </c>
      <c r="D343" s="191">
        <v>4</v>
      </c>
      <c r="E343" s="148" t="s">
        <v>446</v>
      </c>
      <c r="F343" s="149" t="s">
        <v>181</v>
      </c>
      <c r="G343" s="151">
        <v>1162.7</v>
      </c>
      <c r="H343" s="151">
        <v>1162.7</v>
      </c>
    </row>
    <row r="344" spans="1:8" ht="31.2">
      <c r="A344" s="189" t="s">
        <v>166</v>
      </c>
      <c r="B344" s="190">
        <v>917</v>
      </c>
      <c r="C344" s="191">
        <v>1</v>
      </c>
      <c r="D344" s="191">
        <v>4</v>
      </c>
      <c r="E344" s="148" t="s">
        <v>446</v>
      </c>
      <c r="F344" s="149" t="s">
        <v>167</v>
      </c>
      <c r="G344" s="151">
        <v>105.8</v>
      </c>
      <c r="H344" s="151">
        <v>105.8</v>
      </c>
    </row>
    <row r="345" spans="1:8" ht="63" customHeight="1">
      <c r="A345" s="189" t="s">
        <v>447</v>
      </c>
      <c r="B345" s="190">
        <v>917</v>
      </c>
      <c r="C345" s="191">
        <v>1</v>
      </c>
      <c r="D345" s="191">
        <v>4</v>
      </c>
      <c r="E345" s="148" t="s">
        <v>448</v>
      </c>
      <c r="F345" s="149" t="s">
        <v>159</v>
      </c>
      <c r="G345" s="151">
        <v>1289.0999999999999</v>
      </c>
      <c r="H345" s="151">
        <v>1289.0999999999999</v>
      </c>
    </row>
    <row r="346" spans="1:8" ht="78">
      <c r="A346" s="189" t="s">
        <v>180</v>
      </c>
      <c r="B346" s="190">
        <v>917</v>
      </c>
      <c r="C346" s="191">
        <v>1</v>
      </c>
      <c r="D346" s="191">
        <v>4</v>
      </c>
      <c r="E346" s="148" t="s">
        <v>448</v>
      </c>
      <c r="F346" s="149" t="s">
        <v>181</v>
      </c>
      <c r="G346" s="151">
        <v>1075.7</v>
      </c>
      <c r="H346" s="151">
        <v>1075.7</v>
      </c>
    </row>
    <row r="347" spans="1:8" ht="31.2">
      <c r="A347" s="189" t="s">
        <v>166</v>
      </c>
      <c r="B347" s="190">
        <v>917</v>
      </c>
      <c r="C347" s="191">
        <v>1</v>
      </c>
      <c r="D347" s="191">
        <v>4</v>
      </c>
      <c r="E347" s="148" t="s">
        <v>448</v>
      </c>
      <c r="F347" s="149" t="s">
        <v>167</v>
      </c>
      <c r="G347" s="151">
        <v>213.4</v>
      </c>
      <c r="H347" s="151">
        <v>213.4</v>
      </c>
    </row>
    <row r="348" spans="1:8" ht="31.2">
      <c r="A348" s="189" t="s">
        <v>449</v>
      </c>
      <c r="B348" s="190">
        <v>917</v>
      </c>
      <c r="C348" s="191">
        <v>1</v>
      </c>
      <c r="D348" s="191">
        <v>4</v>
      </c>
      <c r="E348" s="148" t="s">
        <v>450</v>
      </c>
      <c r="F348" s="149" t="s">
        <v>159</v>
      </c>
      <c r="G348" s="151">
        <v>629.6</v>
      </c>
      <c r="H348" s="151">
        <v>629.6</v>
      </c>
    </row>
    <row r="349" spans="1:8" ht="78">
      <c r="A349" s="189" t="s">
        <v>180</v>
      </c>
      <c r="B349" s="190">
        <v>917</v>
      </c>
      <c r="C349" s="191">
        <v>1</v>
      </c>
      <c r="D349" s="191">
        <v>4</v>
      </c>
      <c r="E349" s="148" t="s">
        <v>450</v>
      </c>
      <c r="F349" s="149" t="s">
        <v>181</v>
      </c>
      <c r="G349" s="151">
        <v>576.6</v>
      </c>
      <c r="H349" s="151">
        <v>576.6</v>
      </c>
    </row>
    <row r="350" spans="1:8" ht="31.2">
      <c r="A350" s="189" t="s">
        <v>166</v>
      </c>
      <c r="B350" s="190">
        <v>917</v>
      </c>
      <c r="C350" s="191">
        <v>1</v>
      </c>
      <c r="D350" s="191">
        <v>4</v>
      </c>
      <c r="E350" s="148" t="s">
        <v>450</v>
      </c>
      <c r="F350" s="149" t="s">
        <v>167</v>
      </c>
      <c r="G350" s="151">
        <v>53</v>
      </c>
      <c r="H350" s="151">
        <v>53</v>
      </c>
    </row>
    <row r="351" spans="1:8" ht="62.4">
      <c r="A351" s="189" t="s">
        <v>451</v>
      </c>
      <c r="B351" s="190">
        <v>917</v>
      </c>
      <c r="C351" s="191">
        <v>1</v>
      </c>
      <c r="D351" s="191">
        <v>4</v>
      </c>
      <c r="E351" s="148" t="s">
        <v>452</v>
      </c>
      <c r="F351" s="149" t="s">
        <v>159</v>
      </c>
      <c r="G351" s="151">
        <v>629.6</v>
      </c>
      <c r="H351" s="151">
        <v>629.6</v>
      </c>
    </row>
    <row r="352" spans="1:8" ht="78">
      <c r="A352" s="189" t="s">
        <v>180</v>
      </c>
      <c r="B352" s="190">
        <v>917</v>
      </c>
      <c r="C352" s="191">
        <v>1</v>
      </c>
      <c r="D352" s="191">
        <v>4</v>
      </c>
      <c r="E352" s="148" t="s">
        <v>452</v>
      </c>
      <c r="F352" s="149" t="s">
        <v>181</v>
      </c>
      <c r="G352" s="151">
        <v>576.6</v>
      </c>
      <c r="H352" s="151">
        <v>576.6</v>
      </c>
    </row>
    <row r="353" spans="1:8" ht="31.2">
      <c r="A353" s="189" t="s">
        <v>166</v>
      </c>
      <c r="B353" s="190">
        <v>917</v>
      </c>
      <c r="C353" s="191">
        <v>1</v>
      </c>
      <c r="D353" s="191">
        <v>4</v>
      </c>
      <c r="E353" s="148" t="s">
        <v>452</v>
      </c>
      <c r="F353" s="149" t="s">
        <v>167</v>
      </c>
      <c r="G353" s="151">
        <v>53</v>
      </c>
      <c r="H353" s="151">
        <v>53</v>
      </c>
    </row>
    <row r="354" spans="1:8" ht="111" customHeight="1">
      <c r="A354" s="189" t="s">
        <v>453</v>
      </c>
      <c r="B354" s="190">
        <v>917</v>
      </c>
      <c r="C354" s="191">
        <v>1</v>
      </c>
      <c r="D354" s="191">
        <v>4</v>
      </c>
      <c r="E354" s="148" t="s">
        <v>454</v>
      </c>
      <c r="F354" s="149" t="s">
        <v>159</v>
      </c>
      <c r="G354" s="151">
        <v>0.7</v>
      </c>
      <c r="H354" s="151">
        <v>0.7</v>
      </c>
    </row>
    <row r="355" spans="1:8" ht="31.2">
      <c r="A355" s="189" t="s">
        <v>166</v>
      </c>
      <c r="B355" s="190">
        <v>917</v>
      </c>
      <c r="C355" s="191">
        <v>1</v>
      </c>
      <c r="D355" s="191">
        <v>4</v>
      </c>
      <c r="E355" s="148" t="s">
        <v>454</v>
      </c>
      <c r="F355" s="149" t="s">
        <v>167</v>
      </c>
      <c r="G355" s="151">
        <v>0.7</v>
      </c>
      <c r="H355" s="151">
        <v>0.7</v>
      </c>
    </row>
    <row r="356" spans="1:8" ht="46.8">
      <c r="A356" s="189" t="s">
        <v>455</v>
      </c>
      <c r="B356" s="190">
        <v>917</v>
      </c>
      <c r="C356" s="191">
        <v>1</v>
      </c>
      <c r="D356" s="191">
        <v>4</v>
      </c>
      <c r="E356" s="148" t="s">
        <v>456</v>
      </c>
      <c r="F356" s="149" t="s">
        <v>159</v>
      </c>
      <c r="G356" s="151">
        <v>36</v>
      </c>
      <c r="H356" s="151">
        <v>36</v>
      </c>
    </row>
    <row r="357" spans="1:8" ht="78">
      <c r="A357" s="189" t="s">
        <v>180</v>
      </c>
      <c r="B357" s="190">
        <v>917</v>
      </c>
      <c r="C357" s="191">
        <v>1</v>
      </c>
      <c r="D357" s="191">
        <v>4</v>
      </c>
      <c r="E357" s="148" t="s">
        <v>456</v>
      </c>
      <c r="F357" s="149" t="s">
        <v>181</v>
      </c>
      <c r="G357" s="151">
        <v>33.5</v>
      </c>
      <c r="H357" s="151">
        <v>33.5</v>
      </c>
    </row>
    <row r="358" spans="1:8" ht="31.2">
      <c r="A358" s="189" t="s">
        <v>166</v>
      </c>
      <c r="B358" s="190">
        <v>917</v>
      </c>
      <c r="C358" s="191">
        <v>1</v>
      </c>
      <c r="D358" s="191">
        <v>4</v>
      </c>
      <c r="E358" s="148" t="s">
        <v>456</v>
      </c>
      <c r="F358" s="149" t="s">
        <v>167</v>
      </c>
      <c r="G358" s="151">
        <v>2.5</v>
      </c>
      <c r="H358" s="151">
        <v>2.5</v>
      </c>
    </row>
    <row r="359" spans="1:8">
      <c r="A359" s="189" t="s">
        <v>444</v>
      </c>
      <c r="B359" s="190">
        <v>917</v>
      </c>
      <c r="C359" s="191">
        <v>1</v>
      </c>
      <c r="D359" s="191">
        <v>5</v>
      </c>
      <c r="E359" s="148" t="s">
        <v>159</v>
      </c>
      <c r="F359" s="149" t="s">
        <v>159</v>
      </c>
      <c r="G359" s="151">
        <v>6.9</v>
      </c>
      <c r="H359" s="151">
        <v>7.2</v>
      </c>
    </row>
    <row r="360" spans="1:8" ht="46.8">
      <c r="A360" s="189" t="s">
        <v>406</v>
      </c>
      <c r="B360" s="190">
        <v>917</v>
      </c>
      <c r="C360" s="191">
        <v>1</v>
      </c>
      <c r="D360" s="191">
        <v>5</v>
      </c>
      <c r="E360" s="148" t="s">
        <v>407</v>
      </c>
      <c r="F360" s="149" t="s">
        <v>159</v>
      </c>
      <c r="G360" s="151">
        <v>6.9</v>
      </c>
      <c r="H360" s="151">
        <v>7.2</v>
      </c>
    </row>
    <row r="361" spans="1:8" ht="31.2">
      <c r="A361" s="189" t="s">
        <v>408</v>
      </c>
      <c r="B361" s="190">
        <v>917</v>
      </c>
      <c r="C361" s="191">
        <v>1</v>
      </c>
      <c r="D361" s="191">
        <v>5</v>
      </c>
      <c r="E361" s="148" t="s">
        <v>409</v>
      </c>
      <c r="F361" s="149" t="s">
        <v>159</v>
      </c>
      <c r="G361" s="151">
        <v>6.9</v>
      </c>
      <c r="H361" s="151">
        <v>7.2</v>
      </c>
    </row>
    <row r="362" spans="1:8" ht="31.2">
      <c r="A362" s="189" t="s">
        <v>440</v>
      </c>
      <c r="B362" s="190">
        <v>917</v>
      </c>
      <c r="C362" s="191">
        <v>1</v>
      </c>
      <c r="D362" s="191">
        <v>5</v>
      </c>
      <c r="E362" s="148" t="s">
        <v>441</v>
      </c>
      <c r="F362" s="149" t="s">
        <v>159</v>
      </c>
      <c r="G362" s="151">
        <v>6.9</v>
      </c>
      <c r="H362" s="151">
        <v>7.2</v>
      </c>
    </row>
    <row r="363" spans="1:8" ht="62.4">
      <c r="A363" s="189" t="s">
        <v>442</v>
      </c>
      <c r="B363" s="190">
        <v>917</v>
      </c>
      <c r="C363" s="191">
        <v>1</v>
      </c>
      <c r="D363" s="191">
        <v>5</v>
      </c>
      <c r="E363" s="148" t="s">
        <v>443</v>
      </c>
      <c r="F363" s="149" t="s">
        <v>159</v>
      </c>
      <c r="G363" s="151">
        <v>6.9</v>
      </c>
      <c r="H363" s="151">
        <v>7.2</v>
      </c>
    </row>
    <row r="364" spans="1:8" ht="31.2">
      <c r="A364" s="189" t="s">
        <v>166</v>
      </c>
      <c r="B364" s="190">
        <v>917</v>
      </c>
      <c r="C364" s="191">
        <v>1</v>
      </c>
      <c r="D364" s="191">
        <v>5</v>
      </c>
      <c r="E364" s="148" t="s">
        <v>443</v>
      </c>
      <c r="F364" s="149" t="s">
        <v>167</v>
      </c>
      <c r="G364" s="151">
        <v>6.9</v>
      </c>
      <c r="H364" s="151">
        <v>7.2</v>
      </c>
    </row>
    <row r="365" spans="1:8">
      <c r="A365" s="189" t="s">
        <v>620</v>
      </c>
      <c r="B365" s="190">
        <v>917</v>
      </c>
      <c r="C365" s="191">
        <v>1</v>
      </c>
      <c r="D365" s="191">
        <v>11</v>
      </c>
      <c r="E365" s="148" t="s">
        <v>159</v>
      </c>
      <c r="F365" s="149" t="s">
        <v>159</v>
      </c>
      <c r="G365" s="151">
        <v>300</v>
      </c>
      <c r="H365" s="151">
        <v>300</v>
      </c>
    </row>
    <row r="366" spans="1:8">
      <c r="A366" s="189" t="s">
        <v>592</v>
      </c>
      <c r="B366" s="190">
        <v>917</v>
      </c>
      <c r="C366" s="191">
        <v>1</v>
      </c>
      <c r="D366" s="191">
        <v>11</v>
      </c>
      <c r="E366" s="148" t="s">
        <v>593</v>
      </c>
      <c r="F366" s="149" t="s">
        <v>159</v>
      </c>
      <c r="G366" s="151">
        <v>300</v>
      </c>
      <c r="H366" s="151">
        <v>300</v>
      </c>
    </row>
    <row r="367" spans="1:8">
      <c r="A367" s="189" t="s">
        <v>616</v>
      </c>
      <c r="B367" s="190">
        <v>917</v>
      </c>
      <c r="C367" s="191">
        <v>1</v>
      </c>
      <c r="D367" s="191">
        <v>11</v>
      </c>
      <c r="E367" s="148" t="s">
        <v>617</v>
      </c>
      <c r="F367" s="149" t="s">
        <v>159</v>
      </c>
      <c r="G367" s="151">
        <v>300</v>
      </c>
      <c r="H367" s="151">
        <v>300</v>
      </c>
    </row>
    <row r="368" spans="1:8" ht="31.2">
      <c r="A368" s="189" t="s">
        <v>618</v>
      </c>
      <c r="B368" s="190">
        <v>917</v>
      </c>
      <c r="C368" s="191">
        <v>1</v>
      </c>
      <c r="D368" s="191">
        <v>11</v>
      </c>
      <c r="E368" s="148" t="s">
        <v>619</v>
      </c>
      <c r="F368" s="149" t="s">
        <v>159</v>
      </c>
      <c r="G368" s="151">
        <v>300</v>
      </c>
      <c r="H368" s="151">
        <v>300</v>
      </c>
    </row>
    <row r="369" spans="1:8">
      <c r="A369" s="189" t="s">
        <v>176</v>
      </c>
      <c r="B369" s="190">
        <v>917</v>
      </c>
      <c r="C369" s="191">
        <v>1</v>
      </c>
      <c r="D369" s="191">
        <v>11</v>
      </c>
      <c r="E369" s="148" t="s">
        <v>619</v>
      </c>
      <c r="F369" s="149" t="s">
        <v>177</v>
      </c>
      <c r="G369" s="151">
        <v>300</v>
      </c>
      <c r="H369" s="151">
        <v>300</v>
      </c>
    </row>
    <row r="370" spans="1:8">
      <c r="A370" s="189" t="s">
        <v>301</v>
      </c>
      <c r="B370" s="190">
        <v>917</v>
      </c>
      <c r="C370" s="191">
        <v>1</v>
      </c>
      <c r="D370" s="191">
        <v>13</v>
      </c>
      <c r="E370" s="148" t="s">
        <v>159</v>
      </c>
      <c r="F370" s="149" t="s">
        <v>159</v>
      </c>
      <c r="G370" s="151">
        <v>1752.6</v>
      </c>
      <c r="H370" s="151">
        <v>1794</v>
      </c>
    </row>
    <row r="371" spans="1:8" ht="62.4">
      <c r="A371" s="189" t="s">
        <v>287</v>
      </c>
      <c r="B371" s="190">
        <v>917</v>
      </c>
      <c r="C371" s="191">
        <v>1</v>
      </c>
      <c r="D371" s="191">
        <v>13</v>
      </c>
      <c r="E371" s="148" t="s">
        <v>288</v>
      </c>
      <c r="F371" s="149" t="s">
        <v>159</v>
      </c>
      <c r="G371" s="151">
        <v>114.5</v>
      </c>
      <c r="H371" s="151">
        <v>114.5</v>
      </c>
    </row>
    <row r="372" spans="1:8" ht="46.8">
      <c r="A372" s="189" t="s">
        <v>289</v>
      </c>
      <c r="B372" s="190">
        <v>917</v>
      </c>
      <c r="C372" s="191">
        <v>1</v>
      </c>
      <c r="D372" s="191">
        <v>13</v>
      </c>
      <c r="E372" s="148" t="s">
        <v>290</v>
      </c>
      <c r="F372" s="149" t="s">
        <v>159</v>
      </c>
      <c r="G372" s="151">
        <v>114.5</v>
      </c>
      <c r="H372" s="151">
        <v>114.5</v>
      </c>
    </row>
    <row r="373" spans="1:8" ht="62.4">
      <c r="A373" s="189" t="s">
        <v>297</v>
      </c>
      <c r="B373" s="190">
        <v>917</v>
      </c>
      <c r="C373" s="191">
        <v>1</v>
      </c>
      <c r="D373" s="191">
        <v>13</v>
      </c>
      <c r="E373" s="148" t="s">
        <v>298</v>
      </c>
      <c r="F373" s="149" t="s">
        <v>159</v>
      </c>
      <c r="G373" s="151">
        <v>114.5</v>
      </c>
      <c r="H373" s="151">
        <v>114.5</v>
      </c>
    </row>
    <row r="374" spans="1:8" ht="31.2">
      <c r="A374" s="189" t="s">
        <v>299</v>
      </c>
      <c r="B374" s="190">
        <v>917</v>
      </c>
      <c r="C374" s="191">
        <v>1</v>
      </c>
      <c r="D374" s="191">
        <v>13</v>
      </c>
      <c r="E374" s="148" t="s">
        <v>300</v>
      </c>
      <c r="F374" s="149" t="s">
        <v>159</v>
      </c>
      <c r="G374" s="151">
        <v>114.5</v>
      </c>
      <c r="H374" s="151">
        <v>114.5</v>
      </c>
    </row>
    <row r="375" spans="1:8" ht="31.2">
      <c r="A375" s="189" t="s">
        <v>166</v>
      </c>
      <c r="B375" s="190">
        <v>917</v>
      </c>
      <c r="C375" s="191">
        <v>1</v>
      </c>
      <c r="D375" s="191">
        <v>13</v>
      </c>
      <c r="E375" s="148" t="s">
        <v>300</v>
      </c>
      <c r="F375" s="149" t="s">
        <v>167</v>
      </c>
      <c r="G375" s="151">
        <v>4.2</v>
      </c>
      <c r="H375" s="151">
        <v>4.2</v>
      </c>
    </row>
    <row r="376" spans="1:8">
      <c r="A376" s="189" t="s">
        <v>176</v>
      </c>
      <c r="B376" s="190">
        <v>917</v>
      </c>
      <c r="C376" s="191">
        <v>1</v>
      </c>
      <c r="D376" s="191">
        <v>13</v>
      </c>
      <c r="E376" s="148" t="s">
        <v>300</v>
      </c>
      <c r="F376" s="149" t="s">
        <v>177</v>
      </c>
      <c r="G376" s="151">
        <v>110.3</v>
      </c>
      <c r="H376" s="151">
        <v>110.3</v>
      </c>
    </row>
    <row r="377" spans="1:8" ht="46.8">
      <c r="A377" s="189" t="s">
        <v>406</v>
      </c>
      <c r="B377" s="190">
        <v>917</v>
      </c>
      <c r="C377" s="191">
        <v>1</v>
      </c>
      <c r="D377" s="191">
        <v>13</v>
      </c>
      <c r="E377" s="148" t="s">
        <v>407</v>
      </c>
      <c r="F377" s="149" t="s">
        <v>159</v>
      </c>
      <c r="G377" s="151">
        <v>1534.6</v>
      </c>
      <c r="H377" s="151">
        <v>1576</v>
      </c>
    </row>
    <row r="378" spans="1:8" ht="31.2">
      <c r="A378" s="189" t="s">
        <v>408</v>
      </c>
      <c r="B378" s="190">
        <v>917</v>
      </c>
      <c r="C378" s="191">
        <v>1</v>
      </c>
      <c r="D378" s="191">
        <v>13</v>
      </c>
      <c r="E378" s="148" t="s">
        <v>409</v>
      </c>
      <c r="F378" s="149" t="s">
        <v>159</v>
      </c>
      <c r="G378" s="151">
        <v>1524.6</v>
      </c>
      <c r="H378" s="151">
        <v>1566</v>
      </c>
    </row>
    <row r="379" spans="1:8" ht="46.8">
      <c r="A379" s="189" t="s">
        <v>423</v>
      </c>
      <c r="B379" s="190">
        <v>917</v>
      </c>
      <c r="C379" s="191">
        <v>1</v>
      </c>
      <c r="D379" s="191">
        <v>13</v>
      </c>
      <c r="E379" s="148" t="s">
        <v>424</v>
      </c>
      <c r="F379" s="149" t="s">
        <v>159</v>
      </c>
      <c r="G379" s="151">
        <v>1389.2</v>
      </c>
      <c r="H379" s="151">
        <v>1430.6</v>
      </c>
    </row>
    <row r="380" spans="1:8" ht="78">
      <c r="A380" s="189" t="s">
        <v>425</v>
      </c>
      <c r="B380" s="190">
        <v>917</v>
      </c>
      <c r="C380" s="191">
        <v>1</v>
      </c>
      <c r="D380" s="191">
        <v>13</v>
      </c>
      <c r="E380" s="148" t="s">
        <v>426</v>
      </c>
      <c r="F380" s="149" t="s">
        <v>159</v>
      </c>
      <c r="G380" s="151">
        <v>1386.2</v>
      </c>
      <c r="H380" s="151">
        <v>1427.6</v>
      </c>
    </row>
    <row r="381" spans="1:8" ht="31.2">
      <c r="A381" s="189" t="s">
        <v>237</v>
      </c>
      <c r="B381" s="190">
        <v>917</v>
      </c>
      <c r="C381" s="191">
        <v>1</v>
      </c>
      <c r="D381" s="191">
        <v>13</v>
      </c>
      <c r="E381" s="148" t="s">
        <v>426</v>
      </c>
      <c r="F381" s="149" t="s">
        <v>238</v>
      </c>
      <c r="G381" s="151">
        <v>1386.2</v>
      </c>
      <c r="H381" s="151">
        <v>1427.6</v>
      </c>
    </row>
    <row r="382" spans="1:8" ht="46.8">
      <c r="A382" s="189" t="s">
        <v>427</v>
      </c>
      <c r="B382" s="190">
        <v>917</v>
      </c>
      <c r="C382" s="191">
        <v>1</v>
      </c>
      <c r="D382" s="191">
        <v>13</v>
      </c>
      <c r="E382" s="148" t="s">
        <v>428</v>
      </c>
      <c r="F382" s="149" t="s">
        <v>159</v>
      </c>
      <c r="G382" s="151">
        <v>3</v>
      </c>
      <c r="H382" s="151">
        <v>3</v>
      </c>
    </row>
    <row r="383" spans="1:8" ht="31.2">
      <c r="A383" s="189" t="s">
        <v>237</v>
      </c>
      <c r="B383" s="190">
        <v>917</v>
      </c>
      <c r="C383" s="191">
        <v>1</v>
      </c>
      <c r="D383" s="191">
        <v>13</v>
      </c>
      <c r="E383" s="148" t="s">
        <v>428</v>
      </c>
      <c r="F383" s="149" t="s">
        <v>238</v>
      </c>
      <c r="G383" s="151">
        <v>3</v>
      </c>
      <c r="H383" s="151">
        <v>3</v>
      </c>
    </row>
    <row r="384" spans="1:8">
      <c r="A384" s="189" t="s">
        <v>429</v>
      </c>
      <c r="B384" s="190">
        <v>917</v>
      </c>
      <c r="C384" s="191">
        <v>1</v>
      </c>
      <c r="D384" s="191">
        <v>13</v>
      </c>
      <c r="E384" s="148" t="s">
        <v>430</v>
      </c>
      <c r="F384" s="149" t="s">
        <v>159</v>
      </c>
      <c r="G384" s="151">
        <v>135.4</v>
      </c>
      <c r="H384" s="151">
        <v>135.4</v>
      </c>
    </row>
    <row r="385" spans="1:8" ht="46.8">
      <c r="A385" s="189" t="s">
        <v>431</v>
      </c>
      <c r="B385" s="190">
        <v>917</v>
      </c>
      <c r="C385" s="191">
        <v>1</v>
      </c>
      <c r="D385" s="191">
        <v>13</v>
      </c>
      <c r="E385" s="148" t="s">
        <v>432</v>
      </c>
      <c r="F385" s="149" t="s">
        <v>159</v>
      </c>
      <c r="G385" s="151">
        <v>135.4</v>
      </c>
      <c r="H385" s="151">
        <v>135.4</v>
      </c>
    </row>
    <row r="386" spans="1:8">
      <c r="A386" s="189" t="s">
        <v>176</v>
      </c>
      <c r="B386" s="190">
        <v>917</v>
      </c>
      <c r="C386" s="191">
        <v>1</v>
      </c>
      <c r="D386" s="191">
        <v>13</v>
      </c>
      <c r="E386" s="148" t="s">
        <v>432</v>
      </c>
      <c r="F386" s="149" t="s">
        <v>177</v>
      </c>
      <c r="G386" s="151">
        <v>135.4</v>
      </c>
      <c r="H386" s="151">
        <v>135.4</v>
      </c>
    </row>
    <row r="387" spans="1:8" ht="31.2">
      <c r="A387" s="189" t="s">
        <v>457</v>
      </c>
      <c r="B387" s="190">
        <v>917</v>
      </c>
      <c r="C387" s="191">
        <v>1</v>
      </c>
      <c r="D387" s="191">
        <v>13</v>
      </c>
      <c r="E387" s="148" t="s">
        <v>458</v>
      </c>
      <c r="F387" s="149" t="s">
        <v>159</v>
      </c>
      <c r="G387" s="151">
        <v>10</v>
      </c>
      <c r="H387" s="151">
        <v>10</v>
      </c>
    </row>
    <row r="388" spans="1:8" ht="46.8">
      <c r="A388" s="189" t="s">
        <v>459</v>
      </c>
      <c r="B388" s="190">
        <v>917</v>
      </c>
      <c r="C388" s="191">
        <v>1</v>
      </c>
      <c r="D388" s="191">
        <v>13</v>
      </c>
      <c r="E388" s="148" t="s">
        <v>460</v>
      </c>
      <c r="F388" s="149" t="s">
        <v>159</v>
      </c>
      <c r="G388" s="151">
        <v>10</v>
      </c>
      <c r="H388" s="151">
        <v>10</v>
      </c>
    </row>
    <row r="389" spans="1:8" ht="18" customHeight="1">
      <c r="A389" s="189" t="s">
        <v>461</v>
      </c>
      <c r="B389" s="190">
        <v>917</v>
      </c>
      <c r="C389" s="191">
        <v>1</v>
      </c>
      <c r="D389" s="191">
        <v>13</v>
      </c>
      <c r="E389" s="148" t="s">
        <v>462</v>
      </c>
      <c r="F389" s="149" t="s">
        <v>159</v>
      </c>
      <c r="G389" s="151">
        <v>10</v>
      </c>
      <c r="H389" s="151">
        <v>10</v>
      </c>
    </row>
    <row r="390" spans="1:8">
      <c r="A390" s="189" t="s">
        <v>176</v>
      </c>
      <c r="B390" s="190">
        <v>917</v>
      </c>
      <c r="C390" s="191">
        <v>1</v>
      </c>
      <c r="D390" s="191">
        <v>13</v>
      </c>
      <c r="E390" s="148" t="s">
        <v>462</v>
      </c>
      <c r="F390" s="149" t="s">
        <v>177</v>
      </c>
      <c r="G390" s="151">
        <v>10</v>
      </c>
      <c r="H390" s="151">
        <v>10</v>
      </c>
    </row>
    <row r="391" spans="1:8" ht="46.8">
      <c r="A391" s="189" t="s">
        <v>463</v>
      </c>
      <c r="B391" s="190">
        <v>917</v>
      </c>
      <c r="C391" s="191">
        <v>1</v>
      </c>
      <c r="D391" s="191">
        <v>13</v>
      </c>
      <c r="E391" s="148" t="s">
        <v>464</v>
      </c>
      <c r="F391" s="149" t="s">
        <v>159</v>
      </c>
      <c r="G391" s="151">
        <v>103.5</v>
      </c>
      <c r="H391" s="151">
        <v>103.5</v>
      </c>
    </row>
    <row r="392" spans="1:8" ht="46.8">
      <c r="A392" s="189" t="s">
        <v>477</v>
      </c>
      <c r="B392" s="190">
        <v>917</v>
      </c>
      <c r="C392" s="191">
        <v>1</v>
      </c>
      <c r="D392" s="191">
        <v>13</v>
      </c>
      <c r="E392" s="148" t="s">
        <v>478</v>
      </c>
      <c r="F392" s="149" t="s">
        <v>159</v>
      </c>
      <c r="G392" s="151">
        <v>33.5</v>
      </c>
      <c r="H392" s="151">
        <v>33.5</v>
      </c>
    </row>
    <row r="393" spans="1:8" ht="62.4">
      <c r="A393" s="189" t="s">
        <v>479</v>
      </c>
      <c r="B393" s="190">
        <v>917</v>
      </c>
      <c r="C393" s="191">
        <v>1</v>
      </c>
      <c r="D393" s="191">
        <v>13</v>
      </c>
      <c r="E393" s="148" t="s">
        <v>480</v>
      </c>
      <c r="F393" s="149" t="s">
        <v>159</v>
      </c>
      <c r="G393" s="151">
        <v>33.5</v>
      </c>
      <c r="H393" s="151">
        <v>33.5</v>
      </c>
    </row>
    <row r="394" spans="1:8" ht="31.2">
      <c r="A394" s="189" t="s">
        <v>481</v>
      </c>
      <c r="B394" s="190">
        <v>917</v>
      </c>
      <c r="C394" s="191">
        <v>1</v>
      </c>
      <c r="D394" s="191">
        <v>13</v>
      </c>
      <c r="E394" s="148" t="s">
        <v>482</v>
      </c>
      <c r="F394" s="149" t="s">
        <v>159</v>
      </c>
      <c r="G394" s="151">
        <v>30.5</v>
      </c>
      <c r="H394" s="151">
        <v>30.5</v>
      </c>
    </row>
    <row r="395" spans="1:8" ht="31.2">
      <c r="A395" s="189" t="s">
        <v>166</v>
      </c>
      <c r="B395" s="190">
        <v>917</v>
      </c>
      <c r="C395" s="191">
        <v>1</v>
      </c>
      <c r="D395" s="191">
        <v>13</v>
      </c>
      <c r="E395" s="148" t="s">
        <v>482</v>
      </c>
      <c r="F395" s="149" t="s">
        <v>167</v>
      </c>
      <c r="G395" s="151">
        <v>30.5</v>
      </c>
      <c r="H395" s="151">
        <v>30.5</v>
      </c>
    </row>
    <row r="396" spans="1:8">
      <c r="A396" s="189" t="s">
        <v>483</v>
      </c>
      <c r="B396" s="190">
        <v>917</v>
      </c>
      <c r="C396" s="191">
        <v>1</v>
      </c>
      <c r="D396" s="191">
        <v>13</v>
      </c>
      <c r="E396" s="148" t="s">
        <v>484</v>
      </c>
      <c r="F396" s="149" t="s">
        <v>159</v>
      </c>
      <c r="G396" s="151">
        <v>3</v>
      </c>
      <c r="H396" s="151">
        <v>3</v>
      </c>
    </row>
    <row r="397" spans="1:8" ht="31.2">
      <c r="A397" s="189" t="s">
        <v>166</v>
      </c>
      <c r="B397" s="190">
        <v>917</v>
      </c>
      <c r="C397" s="191">
        <v>1</v>
      </c>
      <c r="D397" s="191">
        <v>13</v>
      </c>
      <c r="E397" s="148" t="s">
        <v>484</v>
      </c>
      <c r="F397" s="149" t="s">
        <v>167</v>
      </c>
      <c r="G397" s="151">
        <v>3</v>
      </c>
      <c r="H397" s="151">
        <v>3</v>
      </c>
    </row>
    <row r="398" spans="1:8" ht="31.2">
      <c r="A398" s="189" t="s">
        <v>485</v>
      </c>
      <c r="B398" s="190">
        <v>917</v>
      </c>
      <c r="C398" s="191">
        <v>1</v>
      </c>
      <c r="D398" s="191">
        <v>13</v>
      </c>
      <c r="E398" s="148" t="s">
        <v>486</v>
      </c>
      <c r="F398" s="149" t="s">
        <v>159</v>
      </c>
      <c r="G398" s="151">
        <v>70</v>
      </c>
      <c r="H398" s="151">
        <v>70</v>
      </c>
    </row>
    <row r="399" spans="1:8" ht="62.4">
      <c r="A399" s="189" t="s">
        <v>487</v>
      </c>
      <c r="B399" s="190">
        <v>917</v>
      </c>
      <c r="C399" s="191">
        <v>1</v>
      </c>
      <c r="D399" s="191">
        <v>13</v>
      </c>
      <c r="E399" s="148" t="s">
        <v>488</v>
      </c>
      <c r="F399" s="149" t="s">
        <v>159</v>
      </c>
      <c r="G399" s="151">
        <v>70</v>
      </c>
      <c r="H399" s="151">
        <v>70</v>
      </c>
    </row>
    <row r="400" spans="1:8" ht="46.8">
      <c r="A400" s="189" t="s">
        <v>489</v>
      </c>
      <c r="B400" s="190">
        <v>917</v>
      </c>
      <c r="C400" s="191">
        <v>1</v>
      </c>
      <c r="D400" s="191">
        <v>13</v>
      </c>
      <c r="E400" s="148" t="s">
        <v>490</v>
      </c>
      <c r="F400" s="149" t="s">
        <v>159</v>
      </c>
      <c r="G400" s="151">
        <v>25</v>
      </c>
      <c r="H400" s="151">
        <v>25</v>
      </c>
    </row>
    <row r="401" spans="1:8" ht="31.2">
      <c r="A401" s="189" t="s">
        <v>166</v>
      </c>
      <c r="B401" s="190">
        <v>917</v>
      </c>
      <c r="C401" s="191">
        <v>1</v>
      </c>
      <c r="D401" s="191">
        <v>13</v>
      </c>
      <c r="E401" s="148" t="s">
        <v>490</v>
      </c>
      <c r="F401" s="149" t="s">
        <v>167</v>
      </c>
      <c r="G401" s="151">
        <v>25</v>
      </c>
      <c r="H401" s="151">
        <v>25</v>
      </c>
    </row>
    <row r="402" spans="1:8" ht="46.8">
      <c r="A402" s="189" t="s">
        <v>491</v>
      </c>
      <c r="B402" s="190">
        <v>917</v>
      </c>
      <c r="C402" s="191">
        <v>1</v>
      </c>
      <c r="D402" s="191">
        <v>13</v>
      </c>
      <c r="E402" s="148" t="s">
        <v>492</v>
      </c>
      <c r="F402" s="149" t="s">
        <v>159</v>
      </c>
      <c r="G402" s="151">
        <v>15</v>
      </c>
      <c r="H402" s="151">
        <v>15</v>
      </c>
    </row>
    <row r="403" spans="1:8" ht="31.2">
      <c r="A403" s="189" t="s">
        <v>166</v>
      </c>
      <c r="B403" s="190">
        <v>917</v>
      </c>
      <c r="C403" s="191">
        <v>1</v>
      </c>
      <c r="D403" s="191">
        <v>13</v>
      </c>
      <c r="E403" s="148" t="s">
        <v>492</v>
      </c>
      <c r="F403" s="149" t="s">
        <v>167</v>
      </c>
      <c r="G403" s="151">
        <v>15</v>
      </c>
      <c r="H403" s="151">
        <v>15</v>
      </c>
    </row>
    <row r="404" spans="1:8" ht="93.6">
      <c r="A404" s="189" t="s">
        <v>493</v>
      </c>
      <c r="B404" s="190">
        <v>917</v>
      </c>
      <c r="C404" s="191">
        <v>1</v>
      </c>
      <c r="D404" s="191">
        <v>13</v>
      </c>
      <c r="E404" s="148" t="s">
        <v>494</v>
      </c>
      <c r="F404" s="149" t="s">
        <v>159</v>
      </c>
      <c r="G404" s="151">
        <v>5</v>
      </c>
      <c r="H404" s="151">
        <v>5</v>
      </c>
    </row>
    <row r="405" spans="1:8" ht="31.2">
      <c r="A405" s="189" t="s">
        <v>166</v>
      </c>
      <c r="B405" s="190">
        <v>917</v>
      </c>
      <c r="C405" s="191">
        <v>1</v>
      </c>
      <c r="D405" s="191">
        <v>13</v>
      </c>
      <c r="E405" s="148" t="s">
        <v>494</v>
      </c>
      <c r="F405" s="149" t="s">
        <v>167</v>
      </c>
      <c r="G405" s="151">
        <v>5</v>
      </c>
      <c r="H405" s="151">
        <v>5</v>
      </c>
    </row>
    <row r="406" spans="1:8" ht="46.8">
      <c r="A406" s="189" t="s">
        <v>495</v>
      </c>
      <c r="B406" s="190">
        <v>917</v>
      </c>
      <c r="C406" s="191">
        <v>1</v>
      </c>
      <c r="D406" s="191">
        <v>13</v>
      </c>
      <c r="E406" s="148" t="s">
        <v>496</v>
      </c>
      <c r="F406" s="149" t="s">
        <v>159</v>
      </c>
      <c r="G406" s="151">
        <v>10</v>
      </c>
      <c r="H406" s="151">
        <v>10</v>
      </c>
    </row>
    <row r="407" spans="1:8" ht="31.2">
      <c r="A407" s="189" t="s">
        <v>166</v>
      </c>
      <c r="B407" s="190">
        <v>917</v>
      </c>
      <c r="C407" s="191">
        <v>1</v>
      </c>
      <c r="D407" s="191">
        <v>13</v>
      </c>
      <c r="E407" s="148" t="s">
        <v>496</v>
      </c>
      <c r="F407" s="149" t="s">
        <v>167</v>
      </c>
      <c r="G407" s="151">
        <v>10</v>
      </c>
      <c r="H407" s="151">
        <v>10</v>
      </c>
    </row>
    <row r="408" spans="1:8" ht="62.4">
      <c r="A408" s="189" t="s">
        <v>497</v>
      </c>
      <c r="B408" s="190">
        <v>917</v>
      </c>
      <c r="C408" s="191">
        <v>1</v>
      </c>
      <c r="D408" s="191">
        <v>13</v>
      </c>
      <c r="E408" s="148" t="s">
        <v>498</v>
      </c>
      <c r="F408" s="149" t="s">
        <v>159</v>
      </c>
      <c r="G408" s="151">
        <v>15</v>
      </c>
      <c r="H408" s="151">
        <v>15</v>
      </c>
    </row>
    <row r="409" spans="1:8" ht="31.2">
      <c r="A409" s="189" t="s">
        <v>166</v>
      </c>
      <c r="B409" s="190">
        <v>917</v>
      </c>
      <c r="C409" s="191">
        <v>1</v>
      </c>
      <c r="D409" s="191">
        <v>13</v>
      </c>
      <c r="E409" s="148" t="s">
        <v>498</v>
      </c>
      <c r="F409" s="149" t="s">
        <v>167</v>
      </c>
      <c r="G409" s="151">
        <v>15</v>
      </c>
      <c r="H409" s="151">
        <v>15</v>
      </c>
    </row>
    <row r="410" spans="1:8">
      <c r="A410" s="189" t="s">
        <v>639</v>
      </c>
      <c r="B410" s="190">
        <v>917</v>
      </c>
      <c r="C410" s="191">
        <v>2</v>
      </c>
      <c r="D410" s="191">
        <v>0</v>
      </c>
      <c r="E410" s="148" t="s">
        <v>159</v>
      </c>
      <c r="F410" s="149" t="s">
        <v>159</v>
      </c>
      <c r="G410" s="151">
        <v>36</v>
      </c>
      <c r="H410" s="151">
        <v>80</v>
      </c>
    </row>
    <row r="411" spans="1:8">
      <c r="A411" s="189" t="s">
        <v>625</v>
      </c>
      <c r="B411" s="190">
        <v>917</v>
      </c>
      <c r="C411" s="191">
        <v>2</v>
      </c>
      <c r="D411" s="191">
        <v>4</v>
      </c>
      <c r="E411" s="148" t="s">
        <v>159</v>
      </c>
      <c r="F411" s="149" t="s">
        <v>159</v>
      </c>
      <c r="G411" s="151">
        <v>36</v>
      </c>
      <c r="H411" s="151">
        <v>80</v>
      </c>
    </row>
    <row r="412" spans="1:8">
      <c r="A412" s="189" t="s">
        <v>592</v>
      </c>
      <c r="B412" s="190">
        <v>917</v>
      </c>
      <c r="C412" s="191">
        <v>2</v>
      </c>
      <c r="D412" s="191">
        <v>4</v>
      </c>
      <c r="E412" s="148" t="s">
        <v>593</v>
      </c>
      <c r="F412" s="149" t="s">
        <v>159</v>
      </c>
      <c r="G412" s="151">
        <v>36</v>
      </c>
      <c r="H412" s="151">
        <v>80</v>
      </c>
    </row>
    <row r="413" spans="1:8" ht="31.2">
      <c r="A413" s="189" t="s">
        <v>621</v>
      </c>
      <c r="B413" s="190">
        <v>917</v>
      </c>
      <c r="C413" s="191">
        <v>2</v>
      </c>
      <c r="D413" s="191">
        <v>4</v>
      </c>
      <c r="E413" s="148" t="s">
        <v>622</v>
      </c>
      <c r="F413" s="149" t="s">
        <v>159</v>
      </c>
      <c r="G413" s="151">
        <v>36</v>
      </c>
      <c r="H413" s="151">
        <v>80</v>
      </c>
    </row>
    <row r="414" spans="1:8" ht="78">
      <c r="A414" s="189" t="s">
        <v>623</v>
      </c>
      <c r="B414" s="190">
        <v>917</v>
      </c>
      <c r="C414" s="191">
        <v>2</v>
      </c>
      <c r="D414" s="191">
        <v>4</v>
      </c>
      <c r="E414" s="148" t="s">
        <v>624</v>
      </c>
      <c r="F414" s="149" t="s">
        <v>159</v>
      </c>
      <c r="G414" s="151">
        <v>36</v>
      </c>
      <c r="H414" s="151">
        <v>80</v>
      </c>
    </row>
    <row r="415" spans="1:8" ht="31.2">
      <c r="A415" s="189" t="s">
        <v>166</v>
      </c>
      <c r="B415" s="190">
        <v>917</v>
      </c>
      <c r="C415" s="191">
        <v>2</v>
      </c>
      <c r="D415" s="191">
        <v>4</v>
      </c>
      <c r="E415" s="148" t="s">
        <v>624</v>
      </c>
      <c r="F415" s="149" t="s">
        <v>167</v>
      </c>
      <c r="G415" s="151">
        <v>36</v>
      </c>
      <c r="H415" s="151">
        <v>80</v>
      </c>
    </row>
    <row r="416" spans="1:8">
      <c r="A416" s="189" t="s">
        <v>641</v>
      </c>
      <c r="B416" s="190">
        <v>917</v>
      </c>
      <c r="C416" s="191">
        <v>4</v>
      </c>
      <c r="D416" s="191">
        <v>0</v>
      </c>
      <c r="E416" s="148" t="s">
        <v>159</v>
      </c>
      <c r="F416" s="149" t="s">
        <v>159</v>
      </c>
      <c r="G416" s="151">
        <v>705</v>
      </c>
      <c r="H416" s="151">
        <v>705</v>
      </c>
    </row>
    <row r="417" spans="1:8">
      <c r="A417" s="189" t="s">
        <v>313</v>
      </c>
      <c r="B417" s="190">
        <v>917</v>
      </c>
      <c r="C417" s="191">
        <v>4</v>
      </c>
      <c r="D417" s="191">
        <v>5</v>
      </c>
      <c r="E417" s="148" t="s">
        <v>159</v>
      </c>
      <c r="F417" s="149" t="s">
        <v>159</v>
      </c>
      <c r="G417" s="151">
        <v>705</v>
      </c>
      <c r="H417" s="151">
        <v>705</v>
      </c>
    </row>
    <row r="418" spans="1:8" ht="62.4">
      <c r="A418" s="189" t="s">
        <v>287</v>
      </c>
      <c r="B418" s="190">
        <v>917</v>
      </c>
      <c r="C418" s="191">
        <v>4</v>
      </c>
      <c r="D418" s="191">
        <v>5</v>
      </c>
      <c r="E418" s="148" t="s">
        <v>288</v>
      </c>
      <c r="F418" s="149" t="s">
        <v>159</v>
      </c>
      <c r="G418" s="151">
        <v>705</v>
      </c>
      <c r="H418" s="151">
        <v>705</v>
      </c>
    </row>
    <row r="419" spans="1:8" ht="46.8">
      <c r="A419" s="189" t="s">
        <v>302</v>
      </c>
      <c r="B419" s="190">
        <v>917</v>
      </c>
      <c r="C419" s="191">
        <v>4</v>
      </c>
      <c r="D419" s="191">
        <v>5</v>
      </c>
      <c r="E419" s="148" t="s">
        <v>303</v>
      </c>
      <c r="F419" s="149" t="s">
        <v>159</v>
      </c>
      <c r="G419" s="151">
        <v>705</v>
      </c>
      <c r="H419" s="151">
        <v>705</v>
      </c>
    </row>
    <row r="420" spans="1:8" ht="31.2">
      <c r="A420" s="189" t="s">
        <v>309</v>
      </c>
      <c r="B420" s="190">
        <v>917</v>
      </c>
      <c r="C420" s="191">
        <v>4</v>
      </c>
      <c r="D420" s="191">
        <v>5</v>
      </c>
      <c r="E420" s="148" t="s">
        <v>310</v>
      </c>
      <c r="F420" s="149" t="s">
        <v>159</v>
      </c>
      <c r="G420" s="151">
        <v>705</v>
      </c>
      <c r="H420" s="151">
        <v>705</v>
      </c>
    </row>
    <row r="421" spans="1:8" ht="78">
      <c r="A421" s="189" t="s">
        <v>311</v>
      </c>
      <c r="B421" s="190">
        <v>917</v>
      </c>
      <c r="C421" s="191">
        <v>4</v>
      </c>
      <c r="D421" s="191">
        <v>5</v>
      </c>
      <c r="E421" s="148" t="s">
        <v>312</v>
      </c>
      <c r="F421" s="149" t="s">
        <v>159</v>
      </c>
      <c r="G421" s="151">
        <v>705</v>
      </c>
      <c r="H421" s="151">
        <v>705</v>
      </c>
    </row>
    <row r="422" spans="1:8" ht="31.2">
      <c r="A422" s="189" t="s">
        <v>166</v>
      </c>
      <c r="B422" s="190">
        <v>917</v>
      </c>
      <c r="C422" s="191">
        <v>4</v>
      </c>
      <c r="D422" s="191">
        <v>5</v>
      </c>
      <c r="E422" s="148" t="s">
        <v>312</v>
      </c>
      <c r="F422" s="149" t="s">
        <v>167</v>
      </c>
      <c r="G422" s="151">
        <v>705</v>
      </c>
      <c r="H422" s="151">
        <v>705</v>
      </c>
    </row>
    <row r="423" spans="1:8">
      <c r="A423" s="189" t="s">
        <v>644</v>
      </c>
      <c r="B423" s="190">
        <v>917</v>
      </c>
      <c r="C423" s="191">
        <v>7</v>
      </c>
      <c r="D423" s="191">
        <v>0</v>
      </c>
      <c r="E423" s="148" t="s">
        <v>159</v>
      </c>
      <c r="F423" s="149" t="s">
        <v>159</v>
      </c>
      <c r="G423" s="151">
        <v>317.5</v>
      </c>
      <c r="H423" s="151">
        <v>317.5</v>
      </c>
    </row>
    <row r="424" spans="1:8" ht="31.2">
      <c r="A424" s="189" t="s">
        <v>173</v>
      </c>
      <c r="B424" s="190">
        <v>917</v>
      </c>
      <c r="C424" s="191">
        <v>7</v>
      </c>
      <c r="D424" s="191">
        <v>5</v>
      </c>
      <c r="E424" s="148" t="s">
        <v>159</v>
      </c>
      <c r="F424" s="149" t="s">
        <v>159</v>
      </c>
      <c r="G424" s="151">
        <v>67.5</v>
      </c>
      <c r="H424" s="151">
        <v>67.5</v>
      </c>
    </row>
    <row r="425" spans="1:8" ht="46.8">
      <c r="A425" s="189" t="s">
        <v>406</v>
      </c>
      <c r="B425" s="190">
        <v>917</v>
      </c>
      <c r="C425" s="191">
        <v>7</v>
      </c>
      <c r="D425" s="191">
        <v>5</v>
      </c>
      <c r="E425" s="148" t="s">
        <v>407</v>
      </c>
      <c r="F425" s="149" t="s">
        <v>159</v>
      </c>
      <c r="G425" s="151">
        <v>67.5</v>
      </c>
      <c r="H425" s="151">
        <v>67.5</v>
      </c>
    </row>
    <row r="426" spans="1:8" ht="31.2">
      <c r="A426" s="189" t="s">
        <v>408</v>
      </c>
      <c r="B426" s="190">
        <v>917</v>
      </c>
      <c r="C426" s="191">
        <v>7</v>
      </c>
      <c r="D426" s="191">
        <v>5</v>
      </c>
      <c r="E426" s="148" t="s">
        <v>409</v>
      </c>
      <c r="F426" s="149" t="s">
        <v>159</v>
      </c>
      <c r="G426" s="151">
        <v>67.5</v>
      </c>
      <c r="H426" s="151">
        <v>67.5</v>
      </c>
    </row>
    <row r="427" spans="1:8" ht="46.8">
      <c r="A427" s="189" t="s">
        <v>410</v>
      </c>
      <c r="B427" s="190">
        <v>917</v>
      </c>
      <c r="C427" s="191">
        <v>7</v>
      </c>
      <c r="D427" s="191">
        <v>5</v>
      </c>
      <c r="E427" s="148" t="s">
        <v>411</v>
      </c>
      <c r="F427" s="149" t="s">
        <v>159</v>
      </c>
      <c r="G427" s="151">
        <v>67.5</v>
      </c>
      <c r="H427" s="151">
        <v>67.5</v>
      </c>
    </row>
    <row r="428" spans="1:8" ht="46.8">
      <c r="A428" s="189" t="s">
        <v>412</v>
      </c>
      <c r="B428" s="190">
        <v>917</v>
      </c>
      <c r="C428" s="191">
        <v>7</v>
      </c>
      <c r="D428" s="191">
        <v>5</v>
      </c>
      <c r="E428" s="148" t="s">
        <v>413</v>
      </c>
      <c r="F428" s="149" t="s">
        <v>159</v>
      </c>
      <c r="G428" s="151">
        <v>10</v>
      </c>
      <c r="H428" s="151">
        <v>10</v>
      </c>
    </row>
    <row r="429" spans="1:8" ht="31.2">
      <c r="A429" s="189" t="s">
        <v>166</v>
      </c>
      <c r="B429" s="190">
        <v>917</v>
      </c>
      <c r="C429" s="191">
        <v>7</v>
      </c>
      <c r="D429" s="191">
        <v>5</v>
      </c>
      <c r="E429" s="148" t="s">
        <v>413</v>
      </c>
      <c r="F429" s="149" t="s">
        <v>167</v>
      </c>
      <c r="G429" s="151">
        <v>10</v>
      </c>
      <c r="H429" s="151">
        <v>10</v>
      </c>
    </row>
    <row r="430" spans="1:8" ht="46.8">
      <c r="A430" s="189" t="s">
        <v>414</v>
      </c>
      <c r="B430" s="190">
        <v>917</v>
      </c>
      <c r="C430" s="191">
        <v>7</v>
      </c>
      <c r="D430" s="191">
        <v>5</v>
      </c>
      <c r="E430" s="148" t="s">
        <v>415</v>
      </c>
      <c r="F430" s="149" t="s">
        <v>159</v>
      </c>
      <c r="G430" s="151">
        <v>44</v>
      </c>
      <c r="H430" s="151">
        <v>44</v>
      </c>
    </row>
    <row r="431" spans="1:8" ht="31.2">
      <c r="A431" s="189" t="s">
        <v>166</v>
      </c>
      <c r="B431" s="190">
        <v>917</v>
      </c>
      <c r="C431" s="191">
        <v>7</v>
      </c>
      <c r="D431" s="191">
        <v>5</v>
      </c>
      <c r="E431" s="148" t="s">
        <v>415</v>
      </c>
      <c r="F431" s="149" t="s">
        <v>167</v>
      </c>
      <c r="G431" s="151">
        <v>44</v>
      </c>
      <c r="H431" s="151">
        <v>44</v>
      </c>
    </row>
    <row r="432" spans="1:8" ht="62.4">
      <c r="A432" s="189" t="s">
        <v>416</v>
      </c>
      <c r="B432" s="190">
        <v>917</v>
      </c>
      <c r="C432" s="191">
        <v>7</v>
      </c>
      <c r="D432" s="191">
        <v>5</v>
      </c>
      <c r="E432" s="148" t="s">
        <v>417</v>
      </c>
      <c r="F432" s="149" t="s">
        <v>159</v>
      </c>
      <c r="G432" s="151">
        <v>13.5</v>
      </c>
      <c r="H432" s="151">
        <v>13.5</v>
      </c>
    </row>
    <row r="433" spans="1:8" ht="31.2">
      <c r="A433" s="189" t="s">
        <v>166</v>
      </c>
      <c r="B433" s="190">
        <v>917</v>
      </c>
      <c r="C433" s="191">
        <v>7</v>
      </c>
      <c r="D433" s="191">
        <v>5</v>
      </c>
      <c r="E433" s="148" t="s">
        <v>417</v>
      </c>
      <c r="F433" s="149" t="s">
        <v>167</v>
      </c>
      <c r="G433" s="151">
        <v>13.5</v>
      </c>
      <c r="H433" s="151">
        <v>13.5</v>
      </c>
    </row>
    <row r="434" spans="1:8">
      <c r="A434" s="189" t="s">
        <v>243</v>
      </c>
      <c r="B434" s="190">
        <v>917</v>
      </c>
      <c r="C434" s="191">
        <v>7</v>
      </c>
      <c r="D434" s="191">
        <v>7</v>
      </c>
      <c r="E434" s="148" t="s">
        <v>159</v>
      </c>
      <c r="F434" s="149" t="s">
        <v>159</v>
      </c>
      <c r="G434" s="151">
        <v>250</v>
      </c>
      <c r="H434" s="151">
        <v>250</v>
      </c>
    </row>
    <row r="435" spans="1:8" ht="46.8">
      <c r="A435" s="189" t="s">
        <v>504</v>
      </c>
      <c r="B435" s="190">
        <v>917</v>
      </c>
      <c r="C435" s="191">
        <v>7</v>
      </c>
      <c r="D435" s="191">
        <v>7</v>
      </c>
      <c r="E435" s="148" t="s">
        <v>505</v>
      </c>
      <c r="F435" s="149" t="s">
        <v>159</v>
      </c>
      <c r="G435" s="151">
        <v>250</v>
      </c>
      <c r="H435" s="151">
        <v>250</v>
      </c>
    </row>
    <row r="436" spans="1:8" ht="46.8">
      <c r="A436" s="189" t="s">
        <v>506</v>
      </c>
      <c r="B436" s="190">
        <v>917</v>
      </c>
      <c r="C436" s="191">
        <v>7</v>
      </c>
      <c r="D436" s="191">
        <v>7</v>
      </c>
      <c r="E436" s="148" t="s">
        <v>507</v>
      </c>
      <c r="F436" s="149" t="s">
        <v>159</v>
      </c>
      <c r="G436" s="151">
        <v>166</v>
      </c>
      <c r="H436" s="151">
        <v>166</v>
      </c>
    </row>
    <row r="437" spans="1:8" ht="62.4">
      <c r="A437" s="189" t="s">
        <v>508</v>
      </c>
      <c r="B437" s="190">
        <v>917</v>
      </c>
      <c r="C437" s="191">
        <v>7</v>
      </c>
      <c r="D437" s="191">
        <v>7</v>
      </c>
      <c r="E437" s="148" t="s">
        <v>509</v>
      </c>
      <c r="F437" s="149" t="s">
        <v>159</v>
      </c>
      <c r="G437" s="151">
        <v>166</v>
      </c>
      <c r="H437" s="151">
        <v>166</v>
      </c>
    </row>
    <row r="438" spans="1:8" ht="62.4">
      <c r="A438" s="189" t="s">
        <v>510</v>
      </c>
      <c r="B438" s="190">
        <v>917</v>
      </c>
      <c r="C438" s="191">
        <v>7</v>
      </c>
      <c r="D438" s="191">
        <v>7</v>
      </c>
      <c r="E438" s="148" t="s">
        <v>511</v>
      </c>
      <c r="F438" s="149" t="s">
        <v>159</v>
      </c>
      <c r="G438" s="151">
        <v>106</v>
      </c>
      <c r="H438" s="151">
        <v>106</v>
      </c>
    </row>
    <row r="439" spans="1:8" ht="31.2">
      <c r="A439" s="189" t="s">
        <v>166</v>
      </c>
      <c r="B439" s="190">
        <v>917</v>
      </c>
      <c r="C439" s="191">
        <v>7</v>
      </c>
      <c r="D439" s="191">
        <v>7</v>
      </c>
      <c r="E439" s="148" t="s">
        <v>511</v>
      </c>
      <c r="F439" s="149" t="s">
        <v>167</v>
      </c>
      <c r="G439" s="151">
        <v>106</v>
      </c>
      <c r="H439" s="151">
        <v>106</v>
      </c>
    </row>
    <row r="440" spans="1:8" ht="46.8">
      <c r="A440" s="189" t="s">
        <v>512</v>
      </c>
      <c r="B440" s="190">
        <v>917</v>
      </c>
      <c r="C440" s="191">
        <v>7</v>
      </c>
      <c r="D440" s="191">
        <v>7</v>
      </c>
      <c r="E440" s="148" t="s">
        <v>513</v>
      </c>
      <c r="F440" s="149" t="s">
        <v>159</v>
      </c>
      <c r="G440" s="151">
        <v>40</v>
      </c>
      <c r="H440" s="151">
        <v>40</v>
      </c>
    </row>
    <row r="441" spans="1:8" ht="31.2">
      <c r="A441" s="189" t="s">
        <v>166</v>
      </c>
      <c r="B441" s="190">
        <v>917</v>
      </c>
      <c r="C441" s="191">
        <v>7</v>
      </c>
      <c r="D441" s="191">
        <v>7</v>
      </c>
      <c r="E441" s="148" t="s">
        <v>513</v>
      </c>
      <c r="F441" s="149" t="s">
        <v>167</v>
      </c>
      <c r="G441" s="151">
        <v>40</v>
      </c>
      <c r="H441" s="151">
        <v>40</v>
      </c>
    </row>
    <row r="442" spans="1:8" ht="46.8">
      <c r="A442" s="189" t="s">
        <v>514</v>
      </c>
      <c r="B442" s="190">
        <v>917</v>
      </c>
      <c r="C442" s="191">
        <v>7</v>
      </c>
      <c r="D442" s="191">
        <v>7</v>
      </c>
      <c r="E442" s="148" t="s">
        <v>515</v>
      </c>
      <c r="F442" s="149" t="s">
        <v>159</v>
      </c>
      <c r="G442" s="151">
        <v>20</v>
      </c>
      <c r="H442" s="151">
        <v>20</v>
      </c>
    </row>
    <row r="443" spans="1:8" ht="31.2">
      <c r="A443" s="189" t="s">
        <v>166</v>
      </c>
      <c r="B443" s="190">
        <v>917</v>
      </c>
      <c r="C443" s="191">
        <v>7</v>
      </c>
      <c r="D443" s="191">
        <v>7</v>
      </c>
      <c r="E443" s="148" t="s">
        <v>515</v>
      </c>
      <c r="F443" s="149" t="s">
        <v>167</v>
      </c>
      <c r="G443" s="151">
        <v>20</v>
      </c>
      <c r="H443" s="151">
        <v>20</v>
      </c>
    </row>
    <row r="444" spans="1:8" ht="78">
      <c r="A444" s="189" t="s">
        <v>544</v>
      </c>
      <c r="B444" s="190">
        <v>917</v>
      </c>
      <c r="C444" s="191">
        <v>7</v>
      </c>
      <c r="D444" s="191">
        <v>7</v>
      </c>
      <c r="E444" s="148" t="s">
        <v>545</v>
      </c>
      <c r="F444" s="149" t="s">
        <v>159</v>
      </c>
      <c r="G444" s="151">
        <v>84</v>
      </c>
      <c r="H444" s="151">
        <v>84</v>
      </c>
    </row>
    <row r="445" spans="1:8" ht="62.4">
      <c r="A445" s="189" t="s">
        <v>546</v>
      </c>
      <c r="B445" s="190">
        <v>917</v>
      </c>
      <c r="C445" s="191">
        <v>7</v>
      </c>
      <c r="D445" s="191">
        <v>7</v>
      </c>
      <c r="E445" s="148" t="s">
        <v>547</v>
      </c>
      <c r="F445" s="149" t="s">
        <v>159</v>
      </c>
      <c r="G445" s="151">
        <v>84</v>
      </c>
      <c r="H445" s="151">
        <v>84</v>
      </c>
    </row>
    <row r="446" spans="1:8" ht="31.5" customHeight="1">
      <c r="A446" s="189" t="s">
        <v>548</v>
      </c>
      <c r="B446" s="190">
        <v>917</v>
      </c>
      <c r="C446" s="191">
        <v>7</v>
      </c>
      <c r="D446" s="191">
        <v>7</v>
      </c>
      <c r="E446" s="148" t="s">
        <v>549</v>
      </c>
      <c r="F446" s="149" t="s">
        <v>159</v>
      </c>
      <c r="G446" s="151">
        <v>20</v>
      </c>
      <c r="H446" s="151">
        <v>20</v>
      </c>
    </row>
    <row r="447" spans="1:8" ht="31.2">
      <c r="A447" s="189" t="s">
        <v>166</v>
      </c>
      <c r="B447" s="190">
        <v>917</v>
      </c>
      <c r="C447" s="191">
        <v>7</v>
      </c>
      <c r="D447" s="191">
        <v>7</v>
      </c>
      <c r="E447" s="148" t="s">
        <v>549</v>
      </c>
      <c r="F447" s="149" t="s">
        <v>167</v>
      </c>
      <c r="G447" s="151">
        <v>20</v>
      </c>
      <c r="H447" s="151">
        <v>20</v>
      </c>
    </row>
    <row r="448" spans="1:8" ht="31.2">
      <c r="A448" s="189" t="s">
        <v>550</v>
      </c>
      <c r="B448" s="190">
        <v>917</v>
      </c>
      <c r="C448" s="191">
        <v>7</v>
      </c>
      <c r="D448" s="191">
        <v>7</v>
      </c>
      <c r="E448" s="148" t="s">
        <v>551</v>
      </c>
      <c r="F448" s="149" t="s">
        <v>159</v>
      </c>
      <c r="G448" s="151">
        <v>64</v>
      </c>
      <c r="H448" s="151">
        <v>64</v>
      </c>
    </row>
    <row r="449" spans="1:8" ht="31.2">
      <c r="A449" s="189" t="s">
        <v>166</v>
      </c>
      <c r="B449" s="190">
        <v>917</v>
      </c>
      <c r="C449" s="191">
        <v>7</v>
      </c>
      <c r="D449" s="191">
        <v>7</v>
      </c>
      <c r="E449" s="148" t="s">
        <v>551</v>
      </c>
      <c r="F449" s="149" t="s">
        <v>167</v>
      </c>
      <c r="G449" s="151">
        <v>64</v>
      </c>
      <c r="H449" s="151">
        <v>64</v>
      </c>
    </row>
    <row r="450" spans="1:8">
      <c r="A450" s="189" t="s">
        <v>646</v>
      </c>
      <c r="B450" s="190">
        <v>917</v>
      </c>
      <c r="C450" s="191">
        <v>9</v>
      </c>
      <c r="D450" s="191">
        <v>0</v>
      </c>
      <c r="E450" s="148" t="s">
        <v>159</v>
      </c>
      <c r="F450" s="149" t="s">
        <v>159</v>
      </c>
      <c r="G450" s="151">
        <v>280</v>
      </c>
      <c r="H450" s="151">
        <v>238</v>
      </c>
    </row>
    <row r="451" spans="1:8">
      <c r="A451" s="189" t="s">
        <v>558</v>
      </c>
      <c r="B451" s="190">
        <v>917</v>
      </c>
      <c r="C451" s="191">
        <v>9</v>
      </c>
      <c r="D451" s="191">
        <v>9</v>
      </c>
      <c r="E451" s="148" t="s">
        <v>159</v>
      </c>
      <c r="F451" s="149" t="s">
        <v>159</v>
      </c>
      <c r="G451" s="151">
        <v>280</v>
      </c>
      <c r="H451" s="151">
        <v>238</v>
      </c>
    </row>
    <row r="452" spans="1:8" ht="46.8">
      <c r="A452" s="189" t="s">
        <v>552</v>
      </c>
      <c r="B452" s="190">
        <v>917</v>
      </c>
      <c r="C452" s="191">
        <v>9</v>
      </c>
      <c r="D452" s="191">
        <v>9</v>
      </c>
      <c r="E452" s="148" t="s">
        <v>553</v>
      </c>
      <c r="F452" s="149" t="s">
        <v>159</v>
      </c>
      <c r="G452" s="151">
        <v>280</v>
      </c>
      <c r="H452" s="151">
        <v>238</v>
      </c>
    </row>
    <row r="453" spans="1:8" ht="46.8">
      <c r="A453" s="189" t="s">
        <v>554</v>
      </c>
      <c r="B453" s="190">
        <v>917</v>
      </c>
      <c r="C453" s="191">
        <v>9</v>
      </c>
      <c r="D453" s="191">
        <v>9</v>
      </c>
      <c r="E453" s="148" t="s">
        <v>555</v>
      </c>
      <c r="F453" s="149" t="s">
        <v>159</v>
      </c>
      <c r="G453" s="151">
        <v>280</v>
      </c>
      <c r="H453" s="151">
        <v>238</v>
      </c>
    </row>
    <row r="454" spans="1:8" ht="62.4">
      <c r="A454" s="189" t="s">
        <v>556</v>
      </c>
      <c r="B454" s="190">
        <v>917</v>
      </c>
      <c r="C454" s="191">
        <v>9</v>
      </c>
      <c r="D454" s="191">
        <v>9</v>
      </c>
      <c r="E454" s="148" t="s">
        <v>557</v>
      </c>
      <c r="F454" s="149" t="s">
        <v>159</v>
      </c>
      <c r="G454" s="151">
        <v>50</v>
      </c>
      <c r="H454" s="151">
        <v>50</v>
      </c>
    </row>
    <row r="455" spans="1:8" ht="31.2">
      <c r="A455" s="189" t="s">
        <v>237</v>
      </c>
      <c r="B455" s="190">
        <v>917</v>
      </c>
      <c r="C455" s="191">
        <v>9</v>
      </c>
      <c r="D455" s="191">
        <v>9</v>
      </c>
      <c r="E455" s="148" t="s">
        <v>557</v>
      </c>
      <c r="F455" s="149" t="s">
        <v>238</v>
      </c>
      <c r="G455" s="151">
        <v>50</v>
      </c>
      <c r="H455" s="151">
        <v>50</v>
      </c>
    </row>
    <row r="456" spans="1:8" ht="46.8">
      <c r="A456" s="189" t="s">
        <v>559</v>
      </c>
      <c r="B456" s="190">
        <v>917</v>
      </c>
      <c r="C456" s="191">
        <v>9</v>
      </c>
      <c r="D456" s="191">
        <v>9</v>
      </c>
      <c r="E456" s="148" t="s">
        <v>560</v>
      </c>
      <c r="F456" s="149" t="s">
        <v>159</v>
      </c>
      <c r="G456" s="151">
        <v>20</v>
      </c>
      <c r="H456" s="151">
        <v>20</v>
      </c>
    </row>
    <row r="457" spans="1:8" ht="31.2">
      <c r="A457" s="189" t="s">
        <v>166</v>
      </c>
      <c r="B457" s="190">
        <v>917</v>
      </c>
      <c r="C457" s="191">
        <v>9</v>
      </c>
      <c r="D457" s="191">
        <v>9</v>
      </c>
      <c r="E457" s="148" t="s">
        <v>560</v>
      </c>
      <c r="F457" s="149" t="s">
        <v>167</v>
      </c>
      <c r="G457" s="151">
        <v>20</v>
      </c>
      <c r="H457" s="151">
        <v>20</v>
      </c>
    </row>
    <row r="458" spans="1:8" ht="31.2">
      <c r="A458" s="189" t="s">
        <v>561</v>
      </c>
      <c r="B458" s="190">
        <v>917</v>
      </c>
      <c r="C458" s="191">
        <v>9</v>
      </c>
      <c r="D458" s="191">
        <v>9</v>
      </c>
      <c r="E458" s="148" t="s">
        <v>562</v>
      </c>
      <c r="F458" s="149" t="s">
        <v>159</v>
      </c>
      <c r="G458" s="151">
        <v>210</v>
      </c>
      <c r="H458" s="151">
        <v>168</v>
      </c>
    </row>
    <row r="459" spans="1:8" ht="31.2">
      <c r="A459" s="189" t="s">
        <v>166</v>
      </c>
      <c r="B459" s="190">
        <v>917</v>
      </c>
      <c r="C459" s="191">
        <v>9</v>
      </c>
      <c r="D459" s="191">
        <v>9</v>
      </c>
      <c r="E459" s="148" t="s">
        <v>562</v>
      </c>
      <c r="F459" s="149" t="s">
        <v>167</v>
      </c>
      <c r="G459" s="151">
        <v>210</v>
      </c>
      <c r="H459" s="151">
        <v>168</v>
      </c>
    </row>
    <row r="460" spans="1:8">
      <c r="A460" s="189" t="s">
        <v>647</v>
      </c>
      <c r="B460" s="190">
        <v>917</v>
      </c>
      <c r="C460" s="191">
        <v>10</v>
      </c>
      <c r="D460" s="191">
        <v>0</v>
      </c>
      <c r="E460" s="148" t="s">
        <v>159</v>
      </c>
      <c r="F460" s="149" t="s">
        <v>159</v>
      </c>
      <c r="G460" s="151">
        <v>6072</v>
      </c>
      <c r="H460" s="151">
        <v>5785</v>
      </c>
    </row>
    <row r="461" spans="1:8">
      <c r="A461" s="189" t="s">
        <v>422</v>
      </c>
      <c r="B461" s="190">
        <v>917</v>
      </c>
      <c r="C461" s="191">
        <v>10</v>
      </c>
      <c r="D461" s="191">
        <v>1</v>
      </c>
      <c r="E461" s="148" t="s">
        <v>159</v>
      </c>
      <c r="F461" s="149" t="s">
        <v>159</v>
      </c>
      <c r="G461" s="151">
        <v>5430</v>
      </c>
      <c r="H461" s="151">
        <v>5680</v>
      </c>
    </row>
    <row r="462" spans="1:8" ht="46.8">
      <c r="A462" s="189" t="s">
        <v>406</v>
      </c>
      <c r="B462" s="190">
        <v>917</v>
      </c>
      <c r="C462" s="191">
        <v>10</v>
      </c>
      <c r="D462" s="191">
        <v>1</v>
      </c>
      <c r="E462" s="148" t="s">
        <v>407</v>
      </c>
      <c r="F462" s="149" t="s">
        <v>159</v>
      </c>
      <c r="G462" s="151">
        <v>5430</v>
      </c>
      <c r="H462" s="151">
        <v>5680</v>
      </c>
    </row>
    <row r="463" spans="1:8" ht="31.2">
      <c r="A463" s="189" t="s">
        <v>408</v>
      </c>
      <c r="B463" s="190">
        <v>917</v>
      </c>
      <c r="C463" s="191">
        <v>10</v>
      </c>
      <c r="D463" s="191">
        <v>1</v>
      </c>
      <c r="E463" s="148" t="s">
        <v>409</v>
      </c>
      <c r="F463" s="149" t="s">
        <v>159</v>
      </c>
      <c r="G463" s="151">
        <v>5430</v>
      </c>
      <c r="H463" s="151">
        <v>5680</v>
      </c>
    </row>
    <row r="464" spans="1:8" ht="31.2">
      <c r="A464" s="189" t="s">
        <v>418</v>
      </c>
      <c r="B464" s="190">
        <v>917</v>
      </c>
      <c r="C464" s="191">
        <v>10</v>
      </c>
      <c r="D464" s="191">
        <v>1</v>
      </c>
      <c r="E464" s="148" t="s">
        <v>419</v>
      </c>
      <c r="F464" s="149" t="s">
        <v>159</v>
      </c>
      <c r="G464" s="151">
        <v>5430</v>
      </c>
      <c r="H464" s="151">
        <v>5680</v>
      </c>
    </row>
    <row r="465" spans="1:8" ht="109.5" customHeight="1">
      <c r="A465" s="189" t="s">
        <v>420</v>
      </c>
      <c r="B465" s="190">
        <v>917</v>
      </c>
      <c r="C465" s="191">
        <v>10</v>
      </c>
      <c r="D465" s="191">
        <v>1</v>
      </c>
      <c r="E465" s="148" t="s">
        <v>421</v>
      </c>
      <c r="F465" s="149" t="s">
        <v>159</v>
      </c>
      <c r="G465" s="151">
        <v>5430</v>
      </c>
      <c r="H465" s="151">
        <v>5680</v>
      </c>
    </row>
    <row r="466" spans="1:8" ht="31.2">
      <c r="A466" s="189" t="s">
        <v>237</v>
      </c>
      <c r="B466" s="190">
        <v>917</v>
      </c>
      <c r="C466" s="191">
        <v>10</v>
      </c>
      <c r="D466" s="191">
        <v>1</v>
      </c>
      <c r="E466" s="148" t="s">
        <v>421</v>
      </c>
      <c r="F466" s="149" t="s">
        <v>238</v>
      </c>
      <c r="G466" s="151">
        <v>5430</v>
      </c>
      <c r="H466" s="151">
        <v>5680</v>
      </c>
    </row>
    <row r="467" spans="1:8">
      <c r="A467" s="189" t="s">
        <v>335</v>
      </c>
      <c r="B467" s="190">
        <v>917</v>
      </c>
      <c r="C467" s="191">
        <v>10</v>
      </c>
      <c r="D467" s="191">
        <v>3</v>
      </c>
      <c r="E467" s="148" t="s">
        <v>159</v>
      </c>
      <c r="F467" s="149" t="s">
        <v>159</v>
      </c>
      <c r="G467" s="151">
        <v>537</v>
      </c>
      <c r="H467" s="151">
        <v>0</v>
      </c>
    </row>
    <row r="468" spans="1:8" ht="46.8">
      <c r="A468" s="189" t="s">
        <v>504</v>
      </c>
      <c r="B468" s="190">
        <v>917</v>
      </c>
      <c r="C468" s="191">
        <v>10</v>
      </c>
      <c r="D468" s="191">
        <v>3</v>
      </c>
      <c r="E468" s="148" t="s">
        <v>505</v>
      </c>
      <c r="F468" s="149" t="s">
        <v>159</v>
      </c>
      <c r="G468" s="151">
        <v>537</v>
      </c>
      <c r="H468" s="151">
        <v>0</v>
      </c>
    </row>
    <row r="469" spans="1:8" ht="31.2">
      <c r="A469" s="189" t="s">
        <v>536</v>
      </c>
      <c r="B469" s="190">
        <v>917</v>
      </c>
      <c r="C469" s="191">
        <v>10</v>
      </c>
      <c r="D469" s="191">
        <v>3</v>
      </c>
      <c r="E469" s="148" t="s">
        <v>537</v>
      </c>
      <c r="F469" s="149" t="s">
        <v>159</v>
      </c>
      <c r="G469" s="151">
        <v>537</v>
      </c>
      <c r="H469" s="151">
        <v>0</v>
      </c>
    </row>
    <row r="470" spans="1:8" ht="46.8">
      <c r="A470" s="189" t="s">
        <v>538</v>
      </c>
      <c r="B470" s="190">
        <v>917</v>
      </c>
      <c r="C470" s="191">
        <v>10</v>
      </c>
      <c r="D470" s="191">
        <v>3</v>
      </c>
      <c r="E470" s="148" t="s">
        <v>539</v>
      </c>
      <c r="F470" s="149" t="s">
        <v>159</v>
      </c>
      <c r="G470" s="151">
        <v>537</v>
      </c>
      <c r="H470" s="151">
        <v>0</v>
      </c>
    </row>
    <row r="471" spans="1:8" ht="62.4">
      <c r="A471" s="189" t="s">
        <v>540</v>
      </c>
      <c r="B471" s="190">
        <v>917</v>
      </c>
      <c r="C471" s="191">
        <v>10</v>
      </c>
      <c r="D471" s="191">
        <v>3</v>
      </c>
      <c r="E471" s="148" t="s">
        <v>541</v>
      </c>
      <c r="F471" s="149" t="s">
        <v>159</v>
      </c>
      <c r="G471" s="151">
        <v>25</v>
      </c>
      <c r="H471" s="151">
        <v>0</v>
      </c>
    </row>
    <row r="472" spans="1:8" ht="31.2">
      <c r="A472" s="189" t="s">
        <v>237</v>
      </c>
      <c r="B472" s="190">
        <v>917</v>
      </c>
      <c r="C472" s="191">
        <v>10</v>
      </c>
      <c r="D472" s="191">
        <v>3</v>
      </c>
      <c r="E472" s="148" t="s">
        <v>541</v>
      </c>
      <c r="F472" s="149" t="s">
        <v>238</v>
      </c>
      <c r="G472" s="151">
        <v>25</v>
      </c>
      <c r="H472" s="151">
        <v>0</v>
      </c>
    </row>
    <row r="473" spans="1:8" ht="31.2">
      <c r="A473" s="189" t="s">
        <v>542</v>
      </c>
      <c r="B473" s="190">
        <v>917</v>
      </c>
      <c r="C473" s="191">
        <v>10</v>
      </c>
      <c r="D473" s="191">
        <v>3</v>
      </c>
      <c r="E473" s="148" t="s">
        <v>543</v>
      </c>
      <c r="F473" s="149" t="s">
        <v>159</v>
      </c>
      <c r="G473" s="151">
        <v>512</v>
      </c>
      <c r="H473" s="151">
        <v>0</v>
      </c>
    </row>
    <row r="474" spans="1:8" ht="31.2">
      <c r="A474" s="189" t="s">
        <v>237</v>
      </c>
      <c r="B474" s="190">
        <v>917</v>
      </c>
      <c r="C474" s="191">
        <v>10</v>
      </c>
      <c r="D474" s="191">
        <v>3</v>
      </c>
      <c r="E474" s="148" t="s">
        <v>543</v>
      </c>
      <c r="F474" s="149" t="s">
        <v>238</v>
      </c>
      <c r="G474" s="151">
        <v>512</v>
      </c>
      <c r="H474" s="151">
        <v>0</v>
      </c>
    </row>
    <row r="475" spans="1:8">
      <c r="A475" s="189" t="s">
        <v>575</v>
      </c>
      <c r="B475" s="190">
        <v>917</v>
      </c>
      <c r="C475" s="191">
        <v>10</v>
      </c>
      <c r="D475" s="191">
        <v>6</v>
      </c>
      <c r="E475" s="148" t="s">
        <v>159</v>
      </c>
      <c r="F475" s="149" t="s">
        <v>159</v>
      </c>
      <c r="G475" s="151">
        <v>105</v>
      </c>
      <c r="H475" s="151">
        <v>105</v>
      </c>
    </row>
    <row r="476" spans="1:8" ht="46.8">
      <c r="A476" s="189" t="s">
        <v>563</v>
      </c>
      <c r="B476" s="190">
        <v>917</v>
      </c>
      <c r="C476" s="191">
        <v>10</v>
      </c>
      <c r="D476" s="191">
        <v>6</v>
      </c>
      <c r="E476" s="148" t="s">
        <v>564</v>
      </c>
      <c r="F476" s="149" t="s">
        <v>159</v>
      </c>
      <c r="G476" s="151">
        <v>105</v>
      </c>
      <c r="H476" s="151">
        <v>105</v>
      </c>
    </row>
    <row r="477" spans="1:8" ht="62.4">
      <c r="A477" s="189" t="s">
        <v>565</v>
      </c>
      <c r="B477" s="190">
        <v>917</v>
      </c>
      <c r="C477" s="191">
        <v>10</v>
      </c>
      <c r="D477" s="191">
        <v>6</v>
      </c>
      <c r="E477" s="148" t="s">
        <v>566</v>
      </c>
      <c r="F477" s="149" t="s">
        <v>159</v>
      </c>
      <c r="G477" s="151">
        <v>5</v>
      </c>
      <c r="H477" s="151">
        <v>5</v>
      </c>
    </row>
    <row r="478" spans="1:8" ht="78" customHeight="1">
      <c r="A478" s="189" t="s">
        <v>571</v>
      </c>
      <c r="B478" s="190">
        <v>917</v>
      </c>
      <c r="C478" s="191">
        <v>10</v>
      </c>
      <c r="D478" s="191">
        <v>6</v>
      </c>
      <c r="E478" s="148" t="s">
        <v>572</v>
      </c>
      <c r="F478" s="149" t="s">
        <v>159</v>
      </c>
      <c r="G478" s="151">
        <v>5</v>
      </c>
      <c r="H478" s="151">
        <v>5</v>
      </c>
    </row>
    <row r="479" spans="1:8" ht="31.2">
      <c r="A479" s="189" t="s">
        <v>573</v>
      </c>
      <c r="B479" s="190">
        <v>917</v>
      </c>
      <c r="C479" s="191">
        <v>10</v>
      </c>
      <c r="D479" s="191">
        <v>6</v>
      </c>
      <c r="E479" s="148" t="s">
        <v>574</v>
      </c>
      <c r="F479" s="149" t="s">
        <v>159</v>
      </c>
      <c r="G479" s="151">
        <v>5</v>
      </c>
      <c r="H479" s="151">
        <v>5</v>
      </c>
    </row>
    <row r="480" spans="1:8" ht="31.2">
      <c r="A480" s="189" t="s">
        <v>166</v>
      </c>
      <c r="B480" s="190">
        <v>917</v>
      </c>
      <c r="C480" s="191">
        <v>10</v>
      </c>
      <c r="D480" s="191">
        <v>6</v>
      </c>
      <c r="E480" s="148" t="s">
        <v>574</v>
      </c>
      <c r="F480" s="149" t="s">
        <v>167</v>
      </c>
      <c r="G480" s="151">
        <v>5</v>
      </c>
      <c r="H480" s="151">
        <v>5</v>
      </c>
    </row>
    <row r="481" spans="1:8" ht="62.4">
      <c r="A481" s="189" t="s">
        <v>576</v>
      </c>
      <c r="B481" s="190">
        <v>917</v>
      </c>
      <c r="C481" s="191">
        <v>10</v>
      </c>
      <c r="D481" s="191">
        <v>6</v>
      </c>
      <c r="E481" s="148" t="s">
        <v>577</v>
      </c>
      <c r="F481" s="149" t="s">
        <v>159</v>
      </c>
      <c r="G481" s="151">
        <v>100</v>
      </c>
      <c r="H481" s="151">
        <v>100</v>
      </c>
    </row>
    <row r="482" spans="1:8" ht="46.8">
      <c r="A482" s="189" t="s">
        <v>578</v>
      </c>
      <c r="B482" s="190">
        <v>917</v>
      </c>
      <c r="C482" s="191">
        <v>10</v>
      </c>
      <c r="D482" s="191">
        <v>6</v>
      </c>
      <c r="E482" s="148" t="s">
        <v>579</v>
      </c>
      <c r="F482" s="149" t="s">
        <v>159</v>
      </c>
      <c r="G482" s="151">
        <v>100</v>
      </c>
      <c r="H482" s="151">
        <v>100</v>
      </c>
    </row>
    <row r="483" spans="1:8" ht="31.2">
      <c r="A483" s="189" t="s">
        <v>580</v>
      </c>
      <c r="B483" s="190">
        <v>917</v>
      </c>
      <c r="C483" s="191">
        <v>10</v>
      </c>
      <c r="D483" s="191">
        <v>6</v>
      </c>
      <c r="E483" s="148" t="s">
        <v>581</v>
      </c>
      <c r="F483" s="149" t="s">
        <v>159</v>
      </c>
      <c r="G483" s="151">
        <v>5</v>
      </c>
      <c r="H483" s="151">
        <v>5</v>
      </c>
    </row>
    <row r="484" spans="1:8" ht="31.2">
      <c r="A484" s="189" t="s">
        <v>166</v>
      </c>
      <c r="B484" s="190">
        <v>917</v>
      </c>
      <c r="C484" s="191">
        <v>10</v>
      </c>
      <c r="D484" s="191">
        <v>6</v>
      </c>
      <c r="E484" s="148" t="s">
        <v>581</v>
      </c>
      <c r="F484" s="149" t="s">
        <v>167</v>
      </c>
      <c r="G484" s="151">
        <v>5</v>
      </c>
      <c r="H484" s="151">
        <v>5</v>
      </c>
    </row>
    <row r="485" spans="1:8" ht="46.8">
      <c r="A485" s="189" t="s">
        <v>582</v>
      </c>
      <c r="B485" s="190">
        <v>917</v>
      </c>
      <c r="C485" s="191">
        <v>10</v>
      </c>
      <c r="D485" s="191">
        <v>6</v>
      </c>
      <c r="E485" s="148" t="s">
        <v>583</v>
      </c>
      <c r="F485" s="149" t="s">
        <v>159</v>
      </c>
      <c r="G485" s="151">
        <v>13</v>
      </c>
      <c r="H485" s="151">
        <v>13</v>
      </c>
    </row>
    <row r="486" spans="1:8" ht="31.2">
      <c r="A486" s="189" t="s">
        <v>166</v>
      </c>
      <c r="B486" s="190">
        <v>917</v>
      </c>
      <c r="C486" s="191">
        <v>10</v>
      </c>
      <c r="D486" s="191">
        <v>6</v>
      </c>
      <c r="E486" s="148" t="s">
        <v>583</v>
      </c>
      <c r="F486" s="149" t="s">
        <v>167</v>
      </c>
      <c r="G486" s="151">
        <v>13</v>
      </c>
      <c r="H486" s="151">
        <v>13</v>
      </c>
    </row>
    <row r="487" spans="1:8" ht="31.2">
      <c r="A487" s="189" t="s">
        <v>584</v>
      </c>
      <c r="B487" s="190">
        <v>917</v>
      </c>
      <c r="C487" s="191">
        <v>10</v>
      </c>
      <c r="D487" s="191">
        <v>6</v>
      </c>
      <c r="E487" s="148" t="s">
        <v>585</v>
      </c>
      <c r="F487" s="149" t="s">
        <v>159</v>
      </c>
      <c r="G487" s="151">
        <v>30</v>
      </c>
      <c r="H487" s="151">
        <v>30</v>
      </c>
    </row>
    <row r="488" spans="1:8" ht="31.2">
      <c r="A488" s="189" t="s">
        <v>166</v>
      </c>
      <c r="B488" s="190">
        <v>917</v>
      </c>
      <c r="C488" s="191">
        <v>10</v>
      </c>
      <c r="D488" s="191">
        <v>6</v>
      </c>
      <c r="E488" s="148" t="s">
        <v>585</v>
      </c>
      <c r="F488" s="149" t="s">
        <v>167</v>
      </c>
      <c r="G488" s="151">
        <v>30</v>
      </c>
      <c r="H488" s="151">
        <v>30</v>
      </c>
    </row>
    <row r="489" spans="1:8" ht="31.2">
      <c r="A489" s="189" t="s">
        <v>586</v>
      </c>
      <c r="B489" s="190">
        <v>917</v>
      </c>
      <c r="C489" s="191">
        <v>10</v>
      </c>
      <c r="D489" s="191">
        <v>6</v>
      </c>
      <c r="E489" s="148" t="s">
        <v>587</v>
      </c>
      <c r="F489" s="149" t="s">
        <v>159</v>
      </c>
      <c r="G489" s="151">
        <v>39</v>
      </c>
      <c r="H489" s="151">
        <v>39</v>
      </c>
    </row>
    <row r="490" spans="1:8" ht="31.2">
      <c r="A490" s="189" t="s">
        <v>166</v>
      </c>
      <c r="B490" s="190">
        <v>917</v>
      </c>
      <c r="C490" s="191">
        <v>10</v>
      </c>
      <c r="D490" s="191">
        <v>6</v>
      </c>
      <c r="E490" s="148" t="s">
        <v>587</v>
      </c>
      <c r="F490" s="149" t="s">
        <v>167</v>
      </c>
      <c r="G490" s="151">
        <v>39</v>
      </c>
      <c r="H490" s="151">
        <v>39</v>
      </c>
    </row>
    <row r="491" spans="1:8" ht="31.2">
      <c r="A491" s="189" t="s">
        <v>588</v>
      </c>
      <c r="B491" s="190">
        <v>917</v>
      </c>
      <c r="C491" s="191">
        <v>10</v>
      </c>
      <c r="D491" s="191">
        <v>6</v>
      </c>
      <c r="E491" s="148" t="s">
        <v>589</v>
      </c>
      <c r="F491" s="149" t="s">
        <v>159</v>
      </c>
      <c r="G491" s="151">
        <v>2</v>
      </c>
      <c r="H491" s="151">
        <v>2</v>
      </c>
    </row>
    <row r="492" spans="1:8" ht="31.2">
      <c r="A492" s="189" t="s">
        <v>166</v>
      </c>
      <c r="B492" s="190">
        <v>917</v>
      </c>
      <c r="C492" s="191">
        <v>10</v>
      </c>
      <c r="D492" s="191">
        <v>6</v>
      </c>
      <c r="E492" s="148" t="s">
        <v>589</v>
      </c>
      <c r="F492" s="149" t="s">
        <v>167</v>
      </c>
      <c r="G492" s="151">
        <v>2</v>
      </c>
      <c r="H492" s="151">
        <v>2</v>
      </c>
    </row>
    <row r="493" spans="1:8" ht="31.2">
      <c r="A493" s="189" t="s">
        <v>590</v>
      </c>
      <c r="B493" s="190">
        <v>917</v>
      </c>
      <c r="C493" s="191">
        <v>10</v>
      </c>
      <c r="D493" s="191">
        <v>6</v>
      </c>
      <c r="E493" s="148" t="s">
        <v>591</v>
      </c>
      <c r="F493" s="149" t="s">
        <v>159</v>
      </c>
      <c r="G493" s="151">
        <v>11</v>
      </c>
      <c r="H493" s="151">
        <v>11</v>
      </c>
    </row>
    <row r="494" spans="1:8" ht="31.2">
      <c r="A494" s="189" t="s">
        <v>166</v>
      </c>
      <c r="B494" s="190">
        <v>917</v>
      </c>
      <c r="C494" s="191">
        <v>10</v>
      </c>
      <c r="D494" s="191">
        <v>6</v>
      </c>
      <c r="E494" s="148" t="s">
        <v>591</v>
      </c>
      <c r="F494" s="149" t="s">
        <v>167</v>
      </c>
      <c r="G494" s="151">
        <v>11</v>
      </c>
      <c r="H494" s="151">
        <v>11</v>
      </c>
    </row>
    <row r="495" spans="1:8">
      <c r="A495" s="189" t="s">
        <v>648</v>
      </c>
      <c r="B495" s="190">
        <v>917</v>
      </c>
      <c r="C495" s="191">
        <v>11</v>
      </c>
      <c r="D495" s="191">
        <v>0</v>
      </c>
      <c r="E495" s="148" t="s">
        <v>159</v>
      </c>
      <c r="F495" s="149" t="s">
        <v>159</v>
      </c>
      <c r="G495" s="151">
        <v>379</v>
      </c>
      <c r="H495" s="151">
        <v>379</v>
      </c>
    </row>
    <row r="496" spans="1:8">
      <c r="A496" s="189" t="s">
        <v>523</v>
      </c>
      <c r="B496" s="190">
        <v>917</v>
      </c>
      <c r="C496" s="191">
        <v>11</v>
      </c>
      <c r="D496" s="191">
        <v>1</v>
      </c>
      <c r="E496" s="148" t="s">
        <v>159</v>
      </c>
      <c r="F496" s="149" t="s">
        <v>159</v>
      </c>
      <c r="G496" s="151">
        <v>379</v>
      </c>
      <c r="H496" s="151">
        <v>379</v>
      </c>
    </row>
    <row r="497" spans="1:8" ht="46.8">
      <c r="A497" s="189" t="s">
        <v>504</v>
      </c>
      <c r="B497" s="190">
        <v>917</v>
      </c>
      <c r="C497" s="191">
        <v>11</v>
      </c>
      <c r="D497" s="191">
        <v>1</v>
      </c>
      <c r="E497" s="148" t="s">
        <v>505</v>
      </c>
      <c r="F497" s="149" t="s">
        <v>159</v>
      </c>
      <c r="G497" s="151">
        <v>379</v>
      </c>
      <c r="H497" s="151">
        <v>379</v>
      </c>
    </row>
    <row r="498" spans="1:8" ht="46.8">
      <c r="A498" s="189" t="s">
        <v>517</v>
      </c>
      <c r="B498" s="190">
        <v>917</v>
      </c>
      <c r="C498" s="191">
        <v>11</v>
      </c>
      <c r="D498" s="191">
        <v>1</v>
      </c>
      <c r="E498" s="148" t="s">
        <v>518</v>
      </c>
      <c r="F498" s="149" t="s">
        <v>159</v>
      </c>
      <c r="G498" s="151">
        <v>379</v>
      </c>
      <c r="H498" s="151">
        <v>379</v>
      </c>
    </row>
    <row r="499" spans="1:8" ht="46.8">
      <c r="A499" s="189" t="s">
        <v>519</v>
      </c>
      <c r="B499" s="190">
        <v>917</v>
      </c>
      <c r="C499" s="191">
        <v>11</v>
      </c>
      <c r="D499" s="191">
        <v>1</v>
      </c>
      <c r="E499" s="148" t="s">
        <v>520</v>
      </c>
      <c r="F499" s="149" t="s">
        <v>159</v>
      </c>
      <c r="G499" s="151">
        <v>289</v>
      </c>
      <c r="H499" s="151">
        <v>289</v>
      </c>
    </row>
    <row r="500" spans="1:8" ht="31.2">
      <c r="A500" s="189" t="s">
        <v>521</v>
      </c>
      <c r="B500" s="190">
        <v>917</v>
      </c>
      <c r="C500" s="191">
        <v>11</v>
      </c>
      <c r="D500" s="191">
        <v>1</v>
      </c>
      <c r="E500" s="148" t="s">
        <v>522</v>
      </c>
      <c r="F500" s="149" t="s">
        <v>159</v>
      </c>
      <c r="G500" s="151">
        <v>263</v>
      </c>
      <c r="H500" s="151">
        <v>263</v>
      </c>
    </row>
    <row r="501" spans="1:8" ht="31.2">
      <c r="A501" s="189" t="s">
        <v>166</v>
      </c>
      <c r="B501" s="190">
        <v>917</v>
      </c>
      <c r="C501" s="191">
        <v>11</v>
      </c>
      <c r="D501" s="191">
        <v>1</v>
      </c>
      <c r="E501" s="148" t="s">
        <v>522</v>
      </c>
      <c r="F501" s="149" t="s">
        <v>167</v>
      </c>
      <c r="G501" s="151">
        <v>263</v>
      </c>
      <c r="H501" s="151">
        <v>263</v>
      </c>
    </row>
    <row r="502" spans="1:8" ht="46.8">
      <c r="A502" s="189" t="s">
        <v>524</v>
      </c>
      <c r="B502" s="190">
        <v>917</v>
      </c>
      <c r="C502" s="191">
        <v>11</v>
      </c>
      <c r="D502" s="191">
        <v>1</v>
      </c>
      <c r="E502" s="148" t="s">
        <v>525</v>
      </c>
      <c r="F502" s="149" t="s">
        <v>159</v>
      </c>
      <c r="G502" s="151">
        <v>6</v>
      </c>
      <c r="H502" s="151">
        <v>6</v>
      </c>
    </row>
    <row r="503" spans="1:8" ht="31.2">
      <c r="A503" s="189" t="s">
        <v>166</v>
      </c>
      <c r="B503" s="190">
        <v>917</v>
      </c>
      <c r="C503" s="191">
        <v>11</v>
      </c>
      <c r="D503" s="191">
        <v>1</v>
      </c>
      <c r="E503" s="148" t="s">
        <v>525</v>
      </c>
      <c r="F503" s="149" t="s">
        <v>167</v>
      </c>
      <c r="G503" s="151">
        <v>6</v>
      </c>
      <c r="H503" s="151">
        <v>6</v>
      </c>
    </row>
    <row r="504" spans="1:8" ht="62.4">
      <c r="A504" s="189" t="s">
        <v>526</v>
      </c>
      <c r="B504" s="190">
        <v>917</v>
      </c>
      <c r="C504" s="191">
        <v>11</v>
      </c>
      <c r="D504" s="191">
        <v>1</v>
      </c>
      <c r="E504" s="148" t="s">
        <v>527</v>
      </c>
      <c r="F504" s="149" t="s">
        <v>159</v>
      </c>
      <c r="G504" s="151">
        <v>20</v>
      </c>
      <c r="H504" s="151">
        <v>20</v>
      </c>
    </row>
    <row r="505" spans="1:8" ht="31.2">
      <c r="A505" s="189" t="s">
        <v>166</v>
      </c>
      <c r="B505" s="190">
        <v>917</v>
      </c>
      <c r="C505" s="191">
        <v>11</v>
      </c>
      <c r="D505" s="191">
        <v>1</v>
      </c>
      <c r="E505" s="148" t="s">
        <v>527</v>
      </c>
      <c r="F505" s="149" t="s">
        <v>167</v>
      </c>
      <c r="G505" s="151">
        <v>20</v>
      </c>
      <c r="H505" s="151">
        <v>20</v>
      </c>
    </row>
    <row r="506" spans="1:8" ht="31.2">
      <c r="A506" s="189" t="s">
        <v>530</v>
      </c>
      <c r="B506" s="190">
        <v>917</v>
      </c>
      <c r="C506" s="191">
        <v>11</v>
      </c>
      <c r="D506" s="191">
        <v>1</v>
      </c>
      <c r="E506" s="148" t="s">
        <v>531</v>
      </c>
      <c r="F506" s="149" t="s">
        <v>159</v>
      </c>
      <c r="G506" s="151">
        <v>90</v>
      </c>
      <c r="H506" s="151">
        <v>90</v>
      </c>
    </row>
    <row r="507" spans="1:8" ht="46.8">
      <c r="A507" s="189" t="s">
        <v>532</v>
      </c>
      <c r="B507" s="190">
        <v>917</v>
      </c>
      <c r="C507" s="191">
        <v>11</v>
      </c>
      <c r="D507" s="191">
        <v>1</v>
      </c>
      <c r="E507" s="148" t="s">
        <v>533</v>
      </c>
      <c r="F507" s="149" t="s">
        <v>159</v>
      </c>
      <c r="G507" s="151">
        <v>75</v>
      </c>
      <c r="H507" s="151">
        <v>75</v>
      </c>
    </row>
    <row r="508" spans="1:8" ht="31.2">
      <c r="A508" s="189" t="s">
        <v>166</v>
      </c>
      <c r="B508" s="190">
        <v>917</v>
      </c>
      <c r="C508" s="191">
        <v>11</v>
      </c>
      <c r="D508" s="191">
        <v>1</v>
      </c>
      <c r="E508" s="148" t="s">
        <v>533</v>
      </c>
      <c r="F508" s="149" t="s">
        <v>167</v>
      </c>
      <c r="G508" s="151">
        <v>75</v>
      </c>
      <c r="H508" s="151">
        <v>75</v>
      </c>
    </row>
    <row r="509" spans="1:8" ht="31.2">
      <c r="A509" s="189" t="s">
        <v>534</v>
      </c>
      <c r="B509" s="190">
        <v>917</v>
      </c>
      <c r="C509" s="191">
        <v>11</v>
      </c>
      <c r="D509" s="191">
        <v>1</v>
      </c>
      <c r="E509" s="148" t="s">
        <v>535</v>
      </c>
      <c r="F509" s="149" t="s">
        <v>159</v>
      </c>
      <c r="G509" s="151">
        <v>15</v>
      </c>
      <c r="H509" s="151">
        <v>15</v>
      </c>
    </row>
    <row r="510" spans="1:8" ht="31.2">
      <c r="A510" s="189" t="s">
        <v>166</v>
      </c>
      <c r="B510" s="190">
        <v>917</v>
      </c>
      <c r="C510" s="191">
        <v>11</v>
      </c>
      <c r="D510" s="191">
        <v>1</v>
      </c>
      <c r="E510" s="148" t="s">
        <v>535</v>
      </c>
      <c r="F510" s="149" t="s">
        <v>167</v>
      </c>
      <c r="G510" s="151">
        <v>15</v>
      </c>
      <c r="H510" s="151">
        <v>15</v>
      </c>
    </row>
    <row r="511" spans="1:8" s="146" customFormat="1" ht="46.8">
      <c r="A511" s="186" t="s">
        <v>663</v>
      </c>
      <c r="B511" s="187">
        <v>918</v>
      </c>
      <c r="C511" s="188">
        <v>0</v>
      </c>
      <c r="D511" s="188">
        <v>0</v>
      </c>
      <c r="E511" s="142" t="s">
        <v>159</v>
      </c>
      <c r="F511" s="143" t="s">
        <v>159</v>
      </c>
      <c r="G511" s="145">
        <v>30152.2</v>
      </c>
      <c r="H511" s="145">
        <v>28114.7</v>
      </c>
    </row>
    <row r="512" spans="1:8" ht="31.2">
      <c r="A512" s="189" t="s">
        <v>640</v>
      </c>
      <c r="B512" s="190">
        <v>918</v>
      </c>
      <c r="C512" s="191">
        <v>3</v>
      </c>
      <c r="D512" s="191">
        <v>0</v>
      </c>
      <c r="E512" s="148" t="s">
        <v>159</v>
      </c>
      <c r="F512" s="149" t="s">
        <v>159</v>
      </c>
      <c r="G512" s="151">
        <v>3572.8</v>
      </c>
      <c r="H512" s="151">
        <v>3407.2</v>
      </c>
    </row>
    <row r="513" spans="1:8" ht="31.2">
      <c r="A513" s="189" t="s">
        <v>503</v>
      </c>
      <c r="B513" s="190">
        <v>918</v>
      </c>
      <c r="C513" s="191">
        <v>3</v>
      </c>
      <c r="D513" s="191">
        <v>14</v>
      </c>
      <c r="E513" s="148" t="s">
        <v>159</v>
      </c>
      <c r="F513" s="149" t="s">
        <v>159</v>
      </c>
      <c r="G513" s="151">
        <v>3572.8</v>
      </c>
      <c r="H513" s="151">
        <v>3407.2</v>
      </c>
    </row>
    <row r="514" spans="1:8" ht="46.8">
      <c r="A514" s="189" t="s">
        <v>463</v>
      </c>
      <c r="B514" s="190">
        <v>918</v>
      </c>
      <c r="C514" s="191">
        <v>3</v>
      </c>
      <c r="D514" s="191">
        <v>14</v>
      </c>
      <c r="E514" s="148" t="s">
        <v>464</v>
      </c>
      <c r="F514" s="149" t="s">
        <v>159</v>
      </c>
      <c r="G514" s="151">
        <v>3572.8</v>
      </c>
      <c r="H514" s="151">
        <v>3407.2</v>
      </c>
    </row>
    <row r="515" spans="1:8" ht="31.2">
      <c r="A515" s="189" t="s">
        <v>485</v>
      </c>
      <c r="B515" s="190">
        <v>918</v>
      </c>
      <c r="C515" s="191">
        <v>3</v>
      </c>
      <c r="D515" s="191">
        <v>14</v>
      </c>
      <c r="E515" s="148" t="s">
        <v>486</v>
      </c>
      <c r="F515" s="149" t="s">
        <v>159</v>
      </c>
      <c r="G515" s="151">
        <v>3572.8</v>
      </c>
      <c r="H515" s="151">
        <v>3407.2</v>
      </c>
    </row>
    <row r="516" spans="1:8" ht="62.4">
      <c r="A516" s="189" t="s">
        <v>499</v>
      </c>
      <c r="B516" s="190">
        <v>918</v>
      </c>
      <c r="C516" s="191">
        <v>3</v>
      </c>
      <c r="D516" s="191">
        <v>14</v>
      </c>
      <c r="E516" s="148" t="s">
        <v>500</v>
      </c>
      <c r="F516" s="149" t="s">
        <v>159</v>
      </c>
      <c r="G516" s="151">
        <v>3572.8</v>
      </c>
      <c r="H516" s="151">
        <v>3407.2</v>
      </c>
    </row>
    <row r="517" spans="1:8" ht="31.2">
      <c r="A517" s="189" t="s">
        <v>174</v>
      </c>
      <c r="B517" s="190">
        <v>918</v>
      </c>
      <c r="C517" s="191">
        <v>3</v>
      </c>
      <c r="D517" s="191">
        <v>14</v>
      </c>
      <c r="E517" s="148" t="s">
        <v>502</v>
      </c>
      <c r="F517" s="149" t="s">
        <v>159</v>
      </c>
      <c r="G517" s="151">
        <v>3572.8</v>
      </c>
      <c r="H517" s="151">
        <v>3407.2</v>
      </c>
    </row>
    <row r="518" spans="1:8" ht="78">
      <c r="A518" s="189" t="s">
        <v>180</v>
      </c>
      <c r="B518" s="190">
        <v>918</v>
      </c>
      <c r="C518" s="191">
        <v>3</v>
      </c>
      <c r="D518" s="191">
        <v>14</v>
      </c>
      <c r="E518" s="148" t="s">
        <v>502</v>
      </c>
      <c r="F518" s="149" t="s">
        <v>181</v>
      </c>
      <c r="G518" s="151">
        <v>2531.1999999999998</v>
      </c>
      <c r="H518" s="151">
        <v>2323</v>
      </c>
    </row>
    <row r="519" spans="1:8" ht="31.2">
      <c r="A519" s="189" t="s">
        <v>166</v>
      </c>
      <c r="B519" s="190">
        <v>918</v>
      </c>
      <c r="C519" s="191">
        <v>3</v>
      </c>
      <c r="D519" s="191">
        <v>14</v>
      </c>
      <c r="E519" s="148" t="s">
        <v>502</v>
      </c>
      <c r="F519" s="149" t="s">
        <v>167</v>
      </c>
      <c r="G519" s="151">
        <v>1041.5999999999999</v>
      </c>
      <c r="H519" s="151">
        <v>1084.2</v>
      </c>
    </row>
    <row r="520" spans="1:8">
      <c r="A520" s="189" t="s">
        <v>641</v>
      </c>
      <c r="B520" s="190">
        <v>918</v>
      </c>
      <c r="C520" s="191">
        <v>4</v>
      </c>
      <c r="D520" s="191">
        <v>0</v>
      </c>
      <c r="E520" s="148" t="s">
        <v>159</v>
      </c>
      <c r="F520" s="149" t="s">
        <v>159</v>
      </c>
      <c r="G520" s="151">
        <v>252.2</v>
      </c>
      <c r="H520" s="151">
        <v>349.3</v>
      </c>
    </row>
    <row r="521" spans="1:8">
      <c r="A521" s="189" t="s">
        <v>473</v>
      </c>
      <c r="B521" s="190">
        <v>918</v>
      </c>
      <c r="C521" s="191">
        <v>4</v>
      </c>
      <c r="D521" s="191">
        <v>9</v>
      </c>
      <c r="E521" s="148" t="s">
        <v>159</v>
      </c>
      <c r="F521" s="149" t="s">
        <v>159</v>
      </c>
      <c r="G521" s="151">
        <v>252.2</v>
      </c>
      <c r="H521" s="151">
        <v>349.3</v>
      </c>
    </row>
    <row r="522" spans="1:8" ht="46.8">
      <c r="A522" s="189" t="s">
        <v>463</v>
      </c>
      <c r="B522" s="190">
        <v>918</v>
      </c>
      <c r="C522" s="191">
        <v>4</v>
      </c>
      <c r="D522" s="191">
        <v>9</v>
      </c>
      <c r="E522" s="148" t="s">
        <v>464</v>
      </c>
      <c r="F522" s="149" t="s">
        <v>159</v>
      </c>
      <c r="G522" s="151">
        <v>252.2</v>
      </c>
      <c r="H522" s="151">
        <v>349.3</v>
      </c>
    </row>
    <row r="523" spans="1:8" ht="46.8">
      <c r="A523" s="189" t="s">
        <v>465</v>
      </c>
      <c r="B523" s="190">
        <v>918</v>
      </c>
      <c r="C523" s="191">
        <v>4</v>
      </c>
      <c r="D523" s="191">
        <v>9</v>
      </c>
      <c r="E523" s="148" t="s">
        <v>466</v>
      </c>
      <c r="F523" s="149" t="s">
        <v>159</v>
      </c>
      <c r="G523" s="151">
        <v>252.2</v>
      </c>
      <c r="H523" s="151">
        <v>349.3</v>
      </c>
    </row>
    <row r="524" spans="1:8" ht="46.8">
      <c r="A524" s="189" t="s">
        <v>467</v>
      </c>
      <c r="B524" s="190">
        <v>918</v>
      </c>
      <c r="C524" s="191">
        <v>4</v>
      </c>
      <c r="D524" s="191">
        <v>9</v>
      </c>
      <c r="E524" s="148" t="s">
        <v>468</v>
      </c>
      <c r="F524" s="149" t="s">
        <v>159</v>
      </c>
      <c r="G524" s="151">
        <v>252.2</v>
      </c>
      <c r="H524" s="151">
        <v>349.3</v>
      </c>
    </row>
    <row r="525" spans="1:8">
      <c r="A525" s="189" t="s">
        <v>471</v>
      </c>
      <c r="B525" s="190">
        <v>918</v>
      </c>
      <c r="C525" s="191">
        <v>4</v>
      </c>
      <c r="D525" s="191">
        <v>9</v>
      </c>
      <c r="E525" s="148" t="s">
        <v>472</v>
      </c>
      <c r="F525" s="149" t="s">
        <v>159</v>
      </c>
      <c r="G525" s="151">
        <v>252.2</v>
      </c>
      <c r="H525" s="151">
        <v>349.3</v>
      </c>
    </row>
    <row r="526" spans="1:8" ht="31.2">
      <c r="A526" s="189" t="s">
        <v>166</v>
      </c>
      <c r="B526" s="190">
        <v>918</v>
      </c>
      <c r="C526" s="191">
        <v>4</v>
      </c>
      <c r="D526" s="191">
        <v>9</v>
      </c>
      <c r="E526" s="148" t="s">
        <v>472</v>
      </c>
      <c r="F526" s="149" t="s">
        <v>167</v>
      </c>
      <c r="G526" s="151">
        <v>252.2</v>
      </c>
      <c r="H526" s="151">
        <v>349.3</v>
      </c>
    </row>
    <row r="527" spans="1:8">
      <c r="A527" s="189" t="s">
        <v>642</v>
      </c>
      <c r="B527" s="190">
        <v>918</v>
      </c>
      <c r="C527" s="191">
        <v>5</v>
      </c>
      <c r="D527" s="191">
        <v>0</v>
      </c>
      <c r="E527" s="148" t="s">
        <v>159</v>
      </c>
      <c r="F527" s="149" t="s">
        <v>159</v>
      </c>
      <c r="G527" s="151">
        <v>6207.2</v>
      </c>
      <c r="H527" s="151">
        <v>4268.2</v>
      </c>
    </row>
    <row r="528" spans="1:8">
      <c r="A528" s="189" t="s">
        <v>476</v>
      </c>
      <c r="B528" s="190">
        <v>918</v>
      </c>
      <c r="C528" s="191">
        <v>5</v>
      </c>
      <c r="D528" s="191">
        <v>3</v>
      </c>
      <c r="E528" s="148" t="s">
        <v>159</v>
      </c>
      <c r="F528" s="149" t="s">
        <v>159</v>
      </c>
      <c r="G528" s="151">
        <v>1803.2</v>
      </c>
      <c r="H528" s="151">
        <v>0</v>
      </c>
    </row>
    <row r="529" spans="1:8" ht="46.8">
      <c r="A529" s="189" t="s">
        <v>463</v>
      </c>
      <c r="B529" s="190">
        <v>918</v>
      </c>
      <c r="C529" s="191">
        <v>5</v>
      </c>
      <c r="D529" s="191">
        <v>3</v>
      </c>
      <c r="E529" s="148" t="s">
        <v>464</v>
      </c>
      <c r="F529" s="149" t="s">
        <v>159</v>
      </c>
      <c r="G529" s="151">
        <v>1803.2</v>
      </c>
      <c r="H529" s="151">
        <v>0</v>
      </c>
    </row>
    <row r="530" spans="1:8" ht="46.8">
      <c r="A530" s="189" t="s">
        <v>465</v>
      </c>
      <c r="B530" s="190">
        <v>918</v>
      </c>
      <c r="C530" s="191">
        <v>5</v>
      </c>
      <c r="D530" s="191">
        <v>3</v>
      </c>
      <c r="E530" s="148" t="s">
        <v>466</v>
      </c>
      <c r="F530" s="149" t="s">
        <v>159</v>
      </c>
      <c r="G530" s="151">
        <v>1803.2</v>
      </c>
      <c r="H530" s="151">
        <v>0</v>
      </c>
    </row>
    <row r="531" spans="1:8" ht="46.8">
      <c r="A531" s="189" t="s">
        <v>467</v>
      </c>
      <c r="B531" s="190">
        <v>918</v>
      </c>
      <c r="C531" s="191">
        <v>5</v>
      </c>
      <c r="D531" s="191">
        <v>3</v>
      </c>
      <c r="E531" s="148" t="s">
        <v>468</v>
      </c>
      <c r="F531" s="149" t="s">
        <v>159</v>
      </c>
      <c r="G531" s="151">
        <v>1803.2</v>
      </c>
      <c r="H531" s="151">
        <v>0</v>
      </c>
    </row>
    <row r="532" spans="1:8" ht="62.4">
      <c r="A532" s="189" t="s">
        <v>474</v>
      </c>
      <c r="B532" s="190">
        <v>918</v>
      </c>
      <c r="C532" s="191">
        <v>5</v>
      </c>
      <c r="D532" s="191">
        <v>3</v>
      </c>
      <c r="E532" s="148" t="s">
        <v>475</v>
      </c>
      <c r="F532" s="149" t="s">
        <v>159</v>
      </c>
      <c r="G532" s="151">
        <v>1803.2</v>
      </c>
      <c r="H532" s="151">
        <v>0</v>
      </c>
    </row>
    <row r="533" spans="1:8" ht="31.2">
      <c r="A533" s="189" t="s">
        <v>295</v>
      </c>
      <c r="B533" s="190">
        <v>918</v>
      </c>
      <c r="C533" s="191">
        <v>5</v>
      </c>
      <c r="D533" s="191">
        <v>3</v>
      </c>
      <c r="E533" s="148" t="s">
        <v>475</v>
      </c>
      <c r="F533" s="149" t="s">
        <v>296</v>
      </c>
      <c r="G533" s="151">
        <v>1803.2</v>
      </c>
      <c r="H533" s="151">
        <v>0</v>
      </c>
    </row>
    <row r="534" spans="1:8" ht="31.2">
      <c r="A534" s="189" t="s">
        <v>328</v>
      </c>
      <c r="B534" s="190">
        <v>918</v>
      </c>
      <c r="C534" s="191">
        <v>5</v>
      </c>
      <c r="D534" s="191">
        <v>5</v>
      </c>
      <c r="E534" s="148" t="s">
        <v>159</v>
      </c>
      <c r="F534" s="149" t="s">
        <v>159</v>
      </c>
      <c r="G534" s="151">
        <v>4404</v>
      </c>
      <c r="H534" s="151">
        <v>4268.2</v>
      </c>
    </row>
    <row r="535" spans="1:8" ht="62.4">
      <c r="A535" s="189" t="s">
        <v>287</v>
      </c>
      <c r="B535" s="190">
        <v>918</v>
      </c>
      <c r="C535" s="191">
        <v>5</v>
      </c>
      <c r="D535" s="191">
        <v>5</v>
      </c>
      <c r="E535" s="148" t="s">
        <v>288</v>
      </c>
      <c r="F535" s="149" t="s">
        <v>159</v>
      </c>
      <c r="G535" s="151">
        <v>4404</v>
      </c>
      <c r="H535" s="151">
        <v>4268.2</v>
      </c>
    </row>
    <row r="536" spans="1:8" ht="62.4">
      <c r="A536" s="189" t="s">
        <v>323</v>
      </c>
      <c r="B536" s="190">
        <v>918</v>
      </c>
      <c r="C536" s="191">
        <v>5</v>
      </c>
      <c r="D536" s="191">
        <v>5</v>
      </c>
      <c r="E536" s="148" t="s">
        <v>324</v>
      </c>
      <c r="F536" s="149" t="s">
        <v>159</v>
      </c>
      <c r="G536" s="151">
        <v>4404</v>
      </c>
      <c r="H536" s="151">
        <v>4268.2</v>
      </c>
    </row>
    <row r="537" spans="1:8" ht="32.25" customHeight="1">
      <c r="A537" s="189" t="s">
        <v>325</v>
      </c>
      <c r="B537" s="190">
        <v>918</v>
      </c>
      <c r="C537" s="191">
        <v>5</v>
      </c>
      <c r="D537" s="191">
        <v>5</v>
      </c>
      <c r="E537" s="148" t="s">
        <v>326</v>
      </c>
      <c r="F537" s="149" t="s">
        <v>159</v>
      </c>
      <c r="G537" s="151">
        <v>3496</v>
      </c>
      <c r="H537" s="151">
        <v>3360.2</v>
      </c>
    </row>
    <row r="538" spans="1:8" ht="31.2">
      <c r="A538" s="189" t="s">
        <v>225</v>
      </c>
      <c r="B538" s="190">
        <v>918</v>
      </c>
      <c r="C538" s="191">
        <v>5</v>
      </c>
      <c r="D538" s="191">
        <v>5</v>
      </c>
      <c r="E538" s="148" t="s">
        <v>327</v>
      </c>
      <c r="F538" s="149" t="s">
        <v>159</v>
      </c>
      <c r="G538" s="151">
        <v>3496</v>
      </c>
      <c r="H538" s="151">
        <v>3360.2</v>
      </c>
    </row>
    <row r="539" spans="1:8" ht="78">
      <c r="A539" s="189" t="s">
        <v>180</v>
      </c>
      <c r="B539" s="190">
        <v>918</v>
      </c>
      <c r="C539" s="191">
        <v>5</v>
      </c>
      <c r="D539" s="191">
        <v>5</v>
      </c>
      <c r="E539" s="148" t="s">
        <v>327</v>
      </c>
      <c r="F539" s="149" t="s">
        <v>181</v>
      </c>
      <c r="G539" s="151">
        <v>3471.1</v>
      </c>
      <c r="H539" s="151">
        <v>3253.9</v>
      </c>
    </row>
    <row r="540" spans="1:8" ht="31.2">
      <c r="A540" s="189" t="s">
        <v>166</v>
      </c>
      <c r="B540" s="190">
        <v>918</v>
      </c>
      <c r="C540" s="191">
        <v>5</v>
      </c>
      <c r="D540" s="191">
        <v>5</v>
      </c>
      <c r="E540" s="148" t="s">
        <v>327</v>
      </c>
      <c r="F540" s="149" t="s">
        <v>167</v>
      </c>
      <c r="G540" s="151">
        <v>24.9</v>
      </c>
      <c r="H540" s="151">
        <v>106.3</v>
      </c>
    </row>
    <row r="541" spans="1:8" ht="31.2">
      <c r="A541" s="189" t="s">
        <v>329</v>
      </c>
      <c r="B541" s="190">
        <v>918</v>
      </c>
      <c r="C541" s="191">
        <v>5</v>
      </c>
      <c r="D541" s="191">
        <v>5</v>
      </c>
      <c r="E541" s="148" t="s">
        <v>330</v>
      </c>
      <c r="F541" s="149" t="s">
        <v>159</v>
      </c>
      <c r="G541" s="151">
        <v>908</v>
      </c>
      <c r="H541" s="151">
        <v>908</v>
      </c>
    </row>
    <row r="542" spans="1:8" ht="78">
      <c r="A542" s="189" t="s">
        <v>331</v>
      </c>
      <c r="B542" s="190">
        <v>918</v>
      </c>
      <c r="C542" s="191">
        <v>5</v>
      </c>
      <c r="D542" s="191">
        <v>5</v>
      </c>
      <c r="E542" s="148" t="s">
        <v>332</v>
      </c>
      <c r="F542" s="149" t="s">
        <v>159</v>
      </c>
      <c r="G542" s="151">
        <v>908</v>
      </c>
      <c r="H542" s="151">
        <v>908</v>
      </c>
    </row>
    <row r="543" spans="1:8" ht="78">
      <c r="A543" s="189" t="s">
        <v>180</v>
      </c>
      <c r="B543" s="190">
        <v>918</v>
      </c>
      <c r="C543" s="191">
        <v>5</v>
      </c>
      <c r="D543" s="191">
        <v>5</v>
      </c>
      <c r="E543" s="148" t="s">
        <v>332</v>
      </c>
      <c r="F543" s="149" t="s">
        <v>181</v>
      </c>
      <c r="G543" s="151">
        <v>864.8</v>
      </c>
      <c r="H543" s="151">
        <v>864.8</v>
      </c>
    </row>
    <row r="544" spans="1:8" ht="31.2">
      <c r="A544" s="189" t="s">
        <v>166</v>
      </c>
      <c r="B544" s="190">
        <v>918</v>
      </c>
      <c r="C544" s="191">
        <v>5</v>
      </c>
      <c r="D544" s="191">
        <v>5</v>
      </c>
      <c r="E544" s="148" t="s">
        <v>332</v>
      </c>
      <c r="F544" s="149" t="s">
        <v>167</v>
      </c>
      <c r="G544" s="151">
        <v>43.2</v>
      </c>
      <c r="H544" s="151">
        <v>43.2</v>
      </c>
    </row>
    <row r="545" spans="1:8">
      <c r="A545" s="189" t="s">
        <v>644</v>
      </c>
      <c r="B545" s="190">
        <v>918</v>
      </c>
      <c r="C545" s="191">
        <v>7</v>
      </c>
      <c r="D545" s="191">
        <v>0</v>
      </c>
      <c r="E545" s="148" t="s">
        <v>159</v>
      </c>
      <c r="F545" s="149" t="s">
        <v>159</v>
      </c>
      <c r="G545" s="151">
        <v>9900</v>
      </c>
      <c r="H545" s="151">
        <v>9870</v>
      </c>
    </row>
    <row r="546" spans="1:8">
      <c r="A546" s="189" t="s">
        <v>189</v>
      </c>
      <c r="B546" s="190">
        <v>918</v>
      </c>
      <c r="C546" s="191">
        <v>7</v>
      </c>
      <c r="D546" s="191">
        <v>2</v>
      </c>
      <c r="E546" s="148" t="s">
        <v>159</v>
      </c>
      <c r="F546" s="149" t="s">
        <v>159</v>
      </c>
      <c r="G546" s="151">
        <v>9870</v>
      </c>
      <c r="H546" s="151">
        <v>9870</v>
      </c>
    </row>
    <row r="547" spans="1:8" ht="62.4">
      <c r="A547" s="189" t="s">
        <v>287</v>
      </c>
      <c r="B547" s="190">
        <v>918</v>
      </c>
      <c r="C547" s="191">
        <v>7</v>
      </c>
      <c r="D547" s="191">
        <v>2</v>
      </c>
      <c r="E547" s="148" t="s">
        <v>288</v>
      </c>
      <c r="F547" s="149" t="s">
        <v>159</v>
      </c>
      <c r="G547" s="151">
        <v>9870</v>
      </c>
      <c r="H547" s="151">
        <v>9870</v>
      </c>
    </row>
    <row r="548" spans="1:8" ht="46.8">
      <c r="A548" s="189" t="s">
        <v>289</v>
      </c>
      <c r="B548" s="190">
        <v>918</v>
      </c>
      <c r="C548" s="191">
        <v>7</v>
      </c>
      <c r="D548" s="191">
        <v>2</v>
      </c>
      <c r="E548" s="148" t="s">
        <v>290</v>
      </c>
      <c r="F548" s="149" t="s">
        <v>159</v>
      </c>
      <c r="G548" s="151">
        <v>9870</v>
      </c>
      <c r="H548" s="151">
        <v>9870</v>
      </c>
    </row>
    <row r="549" spans="1:8" ht="46.8">
      <c r="A549" s="189" t="s">
        <v>291</v>
      </c>
      <c r="B549" s="190">
        <v>918</v>
      </c>
      <c r="C549" s="191">
        <v>7</v>
      </c>
      <c r="D549" s="191">
        <v>2</v>
      </c>
      <c r="E549" s="148" t="s">
        <v>292</v>
      </c>
      <c r="F549" s="149" t="s">
        <v>159</v>
      </c>
      <c r="G549" s="151">
        <v>9870</v>
      </c>
      <c r="H549" s="151">
        <v>9870</v>
      </c>
    </row>
    <row r="550" spans="1:8" ht="31.2">
      <c r="A550" s="189" t="s">
        <v>293</v>
      </c>
      <c r="B550" s="190">
        <v>918</v>
      </c>
      <c r="C550" s="191">
        <v>7</v>
      </c>
      <c r="D550" s="191">
        <v>2</v>
      </c>
      <c r="E550" s="148" t="s">
        <v>294</v>
      </c>
      <c r="F550" s="149" t="s">
        <v>159</v>
      </c>
      <c r="G550" s="151">
        <v>9870</v>
      </c>
      <c r="H550" s="151">
        <v>9870</v>
      </c>
    </row>
    <row r="551" spans="1:8" ht="31.2">
      <c r="A551" s="189" t="s">
        <v>295</v>
      </c>
      <c r="B551" s="190">
        <v>918</v>
      </c>
      <c r="C551" s="191">
        <v>7</v>
      </c>
      <c r="D551" s="191">
        <v>2</v>
      </c>
      <c r="E551" s="148" t="s">
        <v>294</v>
      </c>
      <c r="F551" s="149" t="s">
        <v>296</v>
      </c>
      <c r="G551" s="151">
        <v>9870</v>
      </c>
      <c r="H551" s="151">
        <v>9870</v>
      </c>
    </row>
    <row r="552" spans="1:8" ht="31.2">
      <c r="A552" s="189" t="s">
        <v>173</v>
      </c>
      <c r="B552" s="190">
        <v>918</v>
      </c>
      <c r="C552" s="191">
        <v>7</v>
      </c>
      <c r="D552" s="191">
        <v>5</v>
      </c>
      <c r="E552" s="148" t="s">
        <v>159</v>
      </c>
      <c r="F552" s="149" t="s">
        <v>159</v>
      </c>
      <c r="G552" s="151">
        <v>30</v>
      </c>
      <c r="H552" s="151">
        <v>0</v>
      </c>
    </row>
    <row r="553" spans="1:8" ht="46.8">
      <c r="A553" s="189" t="s">
        <v>463</v>
      </c>
      <c r="B553" s="190">
        <v>918</v>
      </c>
      <c r="C553" s="191">
        <v>7</v>
      </c>
      <c r="D553" s="191">
        <v>5</v>
      </c>
      <c r="E553" s="148" t="s">
        <v>464</v>
      </c>
      <c r="F553" s="149" t="s">
        <v>159</v>
      </c>
      <c r="G553" s="151">
        <v>30</v>
      </c>
      <c r="H553" s="151">
        <v>0</v>
      </c>
    </row>
    <row r="554" spans="1:8" ht="31.2">
      <c r="A554" s="189" t="s">
        <v>485</v>
      </c>
      <c r="B554" s="190">
        <v>918</v>
      </c>
      <c r="C554" s="191">
        <v>7</v>
      </c>
      <c r="D554" s="191">
        <v>5</v>
      </c>
      <c r="E554" s="148" t="s">
        <v>486</v>
      </c>
      <c r="F554" s="149" t="s">
        <v>159</v>
      </c>
      <c r="G554" s="151">
        <v>30</v>
      </c>
      <c r="H554" s="151">
        <v>0</v>
      </c>
    </row>
    <row r="555" spans="1:8" ht="62.4">
      <c r="A555" s="189" t="s">
        <v>499</v>
      </c>
      <c r="B555" s="190">
        <v>918</v>
      </c>
      <c r="C555" s="191">
        <v>7</v>
      </c>
      <c r="D555" s="191">
        <v>5</v>
      </c>
      <c r="E555" s="148" t="s">
        <v>500</v>
      </c>
      <c r="F555" s="149" t="s">
        <v>159</v>
      </c>
      <c r="G555" s="151">
        <v>30</v>
      </c>
      <c r="H555" s="151">
        <v>0</v>
      </c>
    </row>
    <row r="556" spans="1:8" ht="31.2">
      <c r="A556" s="189" t="s">
        <v>171</v>
      </c>
      <c r="B556" s="190">
        <v>918</v>
      </c>
      <c r="C556" s="191">
        <v>7</v>
      </c>
      <c r="D556" s="191">
        <v>5</v>
      </c>
      <c r="E556" s="148" t="s">
        <v>501</v>
      </c>
      <c r="F556" s="149" t="s">
        <v>159</v>
      </c>
      <c r="G556" s="151">
        <v>30</v>
      </c>
      <c r="H556" s="151">
        <v>0</v>
      </c>
    </row>
    <row r="557" spans="1:8" ht="31.2">
      <c r="A557" s="189" t="s">
        <v>166</v>
      </c>
      <c r="B557" s="190">
        <v>918</v>
      </c>
      <c r="C557" s="191">
        <v>7</v>
      </c>
      <c r="D557" s="191">
        <v>5</v>
      </c>
      <c r="E557" s="148" t="s">
        <v>501</v>
      </c>
      <c r="F557" s="149" t="s">
        <v>167</v>
      </c>
      <c r="G557" s="151">
        <v>30</v>
      </c>
      <c r="H557" s="151">
        <v>0</v>
      </c>
    </row>
    <row r="558" spans="1:8">
      <c r="A558" s="189" t="s">
        <v>647</v>
      </c>
      <c r="B558" s="190">
        <v>918</v>
      </c>
      <c r="C558" s="191">
        <v>10</v>
      </c>
      <c r="D558" s="191">
        <v>0</v>
      </c>
      <c r="E558" s="148" t="s">
        <v>159</v>
      </c>
      <c r="F558" s="149" t="s">
        <v>159</v>
      </c>
      <c r="G558" s="151">
        <v>10220</v>
      </c>
      <c r="H558" s="151">
        <v>10220</v>
      </c>
    </row>
    <row r="559" spans="1:8">
      <c r="A559" s="189" t="s">
        <v>335</v>
      </c>
      <c r="B559" s="190">
        <v>918</v>
      </c>
      <c r="C559" s="191">
        <v>10</v>
      </c>
      <c r="D559" s="191">
        <v>3</v>
      </c>
      <c r="E559" s="148" t="s">
        <v>159</v>
      </c>
      <c r="F559" s="149" t="s">
        <v>159</v>
      </c>
      <c r="G559" s="151">
        <v>10220</v>
      </c>
      <c r="H559" s="151">
        <v>10220</v>
      </c>
    </row>
    <row r="560" spans="1:8" ht="62.4">
      <c r="A560" s="189" t="s">
        <v>287</v>
      </c>
      <c r="B560" s="190">
        <v>918</v>
      </c>
      <c r="C560" s="191">
        <v>10</v>
      </c>
      <c r="D560" s="191">
        <v>3</v>
      </c>
      <c r="E560" s="148" t="s">
        <v>288</v>
      </c>
      <c r="F560" s="149" t="s">
        <v>159</v>
      </c>
      <c r="G560" s="151">
        <v>10220</v>
      </c>
      <c r="H560" s="151">
        <v>10220</v>
      </c>
    </row>
    <row r="561" spans="1:8" ht="62.4">
      <c r="A561" s="189" t="s">
        <v>323</v>
      </c>
      <c r="B561" s="190">
        <v>918</v>
      </c>
      <c r="C561" s="191">
        <v>10</v>
      </c>
      <c r="D561" s="191">
        <v>3</v>
      </c>
      <c r="E561" s="148" t="s">
        <v>324</v>
      </c>
      <c r="F561" s="149" t="s">
        <v>159</v>
      </c>
      <c r="G561" s="151">
        <v>10220</v>
      </c>
      <c r="H561" s="151">
        <v>10220</v>
      </c>
    </row>
    <row r="562" spans="1:8" ht="31.2">
      <c r="A562" s="189" t="s">
        <v>329</v>
      </c>
      <c r="B562" s="190">
        <v>918</v>
      </c>
      <c r="C562" s="191">
        <v>10</v>
      </c>
      <c r="D562" s="191">
        <v>3</v>
      </c>
      <c r="E562" s="148" t="s">
        <v>330</v>
      </c>
      <c r="F562" s="149" t="s">
        <v>159</v>
      </c>
      <c r="G562" s="151">
        <v>10220</v>
      </c>
      <c r="H562" s="151">
        <v>10220</v>
      </c>
    </row>
    <row r="563" spans="1:8" ht="31.2">
      <c r="A563" s="189" t="s">
        <v>333</v>
      </c>
      <c r="B563" s="190">
        <v>918</v>
      </c>
      <c r="C563" s="191">
        <v>10</v>
      </c>
      <c r="D563" s="191">
        <v>3</v>
      </c>
      <c r="E563" s="148" t="s">
        <v>334</v>
      </c>
      <c r="F563" s="149" t="s">
        <v>159</v>
      </c>
      <c r="G563" s="151">
        <v>10220</v>
      </c>
      <c r="H563" s="151">
        <v>10220</v>
      </c>
    </row>
    <row r="564" spans="1:8" ht="31.2">
      <c r="A564" s="189" t="s">
        <v>166</v>
      </c>
      <c r="B564" s="190">
        <v>918</v>
      </c>
      <c r="C564" s="191">
        <v>10</v>
      </c>
      <c r="D564" s="191">
        <v>3</v>
      </c>
      <c r="E564" s="148" t="s">
        <v>334</v>
      </c>
      <c r="F564" s="149" t="s">
        <v>167</v>
      </c>
      <c r="G564" s="151">
        <v>230</v>
      </c>
      <c r="H564" s="151">
        <v>230</v>
      </c>
    </row>
    <row r="565" spans="1:8" ht="31.2">
      <c r="A565" s="189" t="s">
        <v>237</v>
      </c>
      <c r="B565" s="190">
        <v>918</v>
      </c>
      <c r="C565" s="191">
        <v>10</v>
      </c>
      <c r="D565" s="191">
        <v>3</v>
      </c>
      <c r="E565" s="148" t="s">
        <v>334</v>
      </c>
      <c r="F565" s="149" t="s">
        <v>238</v>
      </c>
      <c r="G565" s="151">
        <v>9990</v>
      </c>
      <c r="H565" s="151">
        <v>9990</v>
      </c>
    </row>
    <row r="566" spans="1:8" s="146" customFormat="1">
      <c r="A566" s="186" t="s">
        <v>664</v>
      </c>
      <c r="B566" s="187">
        <v>923</v>
      </c>
      <c r="C566" s="188">
        <v>0</v>
      </c>
      <c r="D566" s="188">
        <v>0</v>
      </c>
      <c r="E566" s="142" t="s">
        <v>159</v>
      </c>
      <c r="F566" s="143" t="s">
        <v>159</v>
      </c>
      <c r="G566" s="145">
        <v>1119.9000000000001</v>
      </c>
      <c r="H566" s="145">
        <v>1039.9000000000001</v>
      </c>
    </row>
    <row r="567" spans="1:8">
      <c r="A567" s="189" t="s">
        <v>638</v>
      </c>
      <c r="B567" s="190">
        <v>923</v>
      </c>
      <c r="C567" s="191">
        <v>1</v>
      </c>
      <c r="D567" s="191">
        <v>0</v>
      </c>
      <c r="E567" s="148" t="s">
        <v>159</v>
      </c>
      <c r="F567" s="149" t="s">
        <v>159</v>
      </c>
      <c r="G567" s="151">
        <v>1119.9000000000001</v>
      </c>
      <c r="H567" s="151">
        <v>1039.9000000000001</v>
      </c>
    </row>
    <row r="568" spans="1:8" ht="46.8">
      <c r="A568" s="189" t="s">
        <v>344</v>
      </c>
      <c r="B568" s="190">
        <v>923</v>
      </c>
      <c r="C568" s="191">
        <v>1</v>
      </c>
      <c r="D568" s="191">
        <v>6</v>
      </c>
      <c r="E568" s="148" t="s">
        <v>159</v>
      </c>
      <c r="F568" s="149" t="s">
        <v>159</v>
      </c>
      <c r="G568" s="151">
        <v>1119.9000000000001</v>
      </c>
      <c r="H568" s="151">
        <v>1039.9000000000001</v>
      </c>
    </row>
    <row r="569" spans="1:8">
      <c r="A569" s="189" t="s">
        <v>592</v>
      </c>
      <c r="B569" s="190">
        <v>923</v>
      </c>
      <c r="C569" s="191">
        <v>1</v>
      </c>
      <c r="D569" s="191">
        <v>6</v>
      </c>
      <c r="E569" s="148" t="s">
        <v>593</v>
      </c>
      <c r="F569" s="149" t="s">
        <v>159</v>
      </c>
      <c r="G569" s="151">
        <v>1119.9000000000001</v>
      </c>
      <c r="H569" s="151">
        <v>1039.9000000000001</v>
      </c>
    </row>
    <row r="570" spans="1:8" ht="46.8">
      <c r="A570" s="189" t="s">
        <v>603</v>
      </c>
      <c r="B570" s="190">
        <v>923</v>
      </c>
      <c r="C570" s="191">
        <v>1</v>
      </c>
      <c r="D570" s="191">
        <v>6</v>
      </c>
      <c r="E570" s="148" t="s">
        <v>604</v>
      </c>
      <c r="F570" s="149" t="s">
        <v>159</v>
      </c>
      <c r="G570" s="151">
        <v>1119.9000000000001</v>
      </c>
      <c r="H570" s="151">
        <v>1039.9000000000001</v>
      </c>
    </row>
    <row r="571" spans="1:8" ht="31.2">
      <c r="A571" s="189" t="s">
        <v>605</v>
      </c>
      <c r="B571" s="190">
        <v>923</v>
      </c>
      <c r="C571" s="191">
        <v>1</v>
      </c>
      <c r="D571" s="191">
        <v>6</v>
      </c>
      <c r="E571" s="148" t="s">
        <v>606</v>
      </c>
      <c r="F571" s="149" t="s">
        <v>159</v>
      </c>
      <c r="G571" s="151">
        <v>703</v>
      </c>
      <c r="H571" s="151">
        <v>652</v>
      </c>
    </row>
    <row r="572" spans="1:8" ht="31.2">
      <c r="A572" s="189" t="s">
        <v>284</v>
      </c>
      <c r="B572" s="190">
        <v>923</v>
      </c>
      <c r="C572" s="191">
        <v>1</v>
      </c>
      <c r="D572" s="191">
        <v>6</v>
      </c>
      <c r="E572" s="148" t="s">
        <v>607</v>
      </c>
      <c r="F572" s="149" t="s">
        <v>159</v>
      </c>
      <c r="G572" s="151">
        <v>703</v>
      </c>
      <c r="H572" s="151">
        <v>652</v>
      </c>
    </row>
    <row r="573" spans="1:8" ht="78">
      <c r="A573" s="189" t="s">
        <v>180</v>
      </c>
      <c r="B573" s="190">
        <v>923</v>
      </c>
      <c r="C573" s="191">
        <v>1</v>
      </c>
      <c r="D573" s="191">
        <v>6</v>
      </c>
      <c r="E573" s="148" t="s">
        <v>607</v>
      </c>
      <c r="F573" s="149" t="s">
        <v>181</v>
      </c>
      <c r="G573" s="151">
        <v>703</v>
      </c>
      <c r="H573" s="151">
        <v>652</v>
      </c>
    </row>
    <row r="574" spans="1:8" ht="31.2">
      <c r="A574" s="189" t="s">
        <v>608</v>
      </c>
      <c r="B574" s="190">
        <v>923</v>
      </c>
      <c r="C574" s="191">
        <v>1</v>
      </c>
      <c r="D574" s="191">
        <v>6</v>
      </c>
      <c r="E574" s="148" t="s">
        <v>609</v>
      </c>
      <c r="F574" s="149" t="s">
        <v>159</v>
      </c>
      <c r="G574" s="151">
        <v>416.9</v>
      </c>
      <c r="H574" s="151">
        <v>387.9</v>
      </c>
    </row>
    <row r="575" spans="1:8" ht="31.2">
      <c r="A575" s="189" t="s">
        <v>284</v>
      </c>
      <c r="B575" s="190">
        <v>923</v>
      </c>
      <c r="C575" s="191">
        <v>1</v>
      </c>
      <c r="D575" s="191">
        <v>6</v>
      </c>
      <c r="E575" s="148" t="s">
        <v>610</v>
      </c>
      <c r="F575" s="149" t="s">
        <v>159</v>
      </c>
      <c r="G575" s="151">
        <v>416.9</v>
      </c>
      <c r="H575" s="151">
        <v>387.9</v>
      </c>
    </row>
    <row r="576" spans="1:8" ht="78">
      <c r="A576" s="189" t="s">
        <v>180</v>
      </c>
      <c r="B576" s="190">
        <v>923</v>
      </c>
      <c r="C576" s="191">
        <v>1</v>
      </c>
      <c r="D576" s="191">
        <v>6</v>
      </c>
      <c r="E576" s="148" t="s">
        <v>610</v>
      </c>
      <c r="F576" s="149" t="s">
        <v>181</v>
      </c>
      <c r="G576" s="151">
        <v>414</v>
      </c>
      <c r="H576" s="151">
        <v>385</v>
      </c>
    </row>
    <row r="577" spans="1:8" ht="31.2">
      <c r="A577" s="189" t="s">
        <v>166</v>
      </c>
      <c r="B577" s="190">
        <v>923</v>
      </c>
      <c r="C577" s="191">
        <v>1</v>
      </c>
      <c r="D577" s="191">
        <v>6</v>
      </c>
      <c r="E577" s="148" t="s">
        <v>610</v>
      </c>
      <c r="F577" s="149" t="s">
        <v>167</v>
      </c>
      <c r="G577" s="151">
        <v>2.9</v>
      </c>
      <c r="H577" s="151">
        <v>2.9</v>
      </c>
    </row>
    <row r="578" spans="1:8">
      <c r="A578" s="327" t="s">
        <v>632</v>
      </c>
      <c r="B578" s="328"/>
      <c r="C578" s="328"/>
      <c r="D578" s="328"/>
      <c r="E578" s="328"/>
      <c r="F578" s="329"/>
      <c r="G578" s="145">
        <f>957632.2-6378.9</f>
        <v>951253.29999999993</v>
      </c>
      <c r="H578" s="145">
        <f>928990.2-12697.8</f>
        <v>916292.39999999991</v>
      </c>
    </row>
    <row r="579" spans="1:8" ht="25.5" customHeight="1">
      <c r="A579" s="152"/>
      <c r="B579" s="153"/>
      <c r="C579" s="153"/>
      <c r="D579" s="153"/>
      <c r="E579" s="136"/>
      <c r="F579" s="136"/>
      <c r="G579" s="137"/>
      <c r="H579" s="137"/>
    </row>
    <row r="580" spans="1:8" ht="11.25" customHeight="1">
      <c r="A580" s="155"/>
      <c r="B580" s="136"/>
      <c r="C580" s="136"/>
      <c r="D580" s="136"/>
      <c r="E580" s="136"/>
      <c r="F580" s="136"/>
      <c r="G580" s="137"/>
      <c r="H580" s="137"/>
    </row>
    <row r="581" spans="1:8" s="156" customFormat="1" ht="18">
      <c r="A581" s="156" t="s">
        <v>2</v>
      </c>
      <c r="B581" s="157"/>
      <c r="C581" s="157"/>
      <c r="D581" s="157"/>
      <c r="E581" s="157"/>
      <c r="F581" s="157"/>
      <c r="G581" s="326" t="s">
        <v>0</v>
      </c>
      <c r="H581" s="326"/>
    </row>
  </sheetData>
  <autoFilter ref="A18:AB578"/>
  <mergeCells count="6">
    <mergeCell ref="G581:H581"/>
    <mergeCell ref="A14:H14"/>
    <mergeCell ref="A16:A17"/>
    <mergeCell ref="B16:F16"/>
    <mergeCell ref="G16:H16"/>
    <mergeCell ref="A578:F578"/>
  </mergeCells>
  <pageMargins left="0.78740157480314965" right="0.39370078740157483" top="0.78740157480314965" bottom="0.39370078740157483" header="0.51181102362204722" footer="0.31496062992125984"/>
  <pageSetup paperSize="9" scale="75" fitToHeight="0" orientation="portrait" r:id="rId1"/>
  <headerFooter differentFirst="1" alignWithMargins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20</vt:i4>
      </vt:variant>
    </vt:vector>
  </HeadingPairs>
  <TitlesOfParts>
    <vt:vector size="33" baseType="lpstr">
      <vt:lpstr>прил1</vt:lpstr>
      <vt:lpstr>прил2</vt:lpstr>
      <vt:lpstr>прил 3</vt:lpstr>
      <vt:lpstr>прил4</vt:lpstr>
      <vt:lpstr>прил5</vt:lpstr>
      <vt:lpstr>прил6</vt:lpstr>
      <vt:lpstr>прил7</vt:lpstr>
      <vt:lpstr>прил8</vt:lpstr>
      <vt:lpstr>прил9</vt:lpstr>
      <vt:lpstr>прил 10</vt:lpstr>
      <vt:lpstr>прил 11</vt:lpstr>
      <vt:lpstr>прил 12</vt:lpstr>
      <vt:lpstr>прил 13</vt:lpstr>
      <vt:lpstr>'прил 3'!Заголовки_для_печати</vt:lpstr>
      <vt:lpstr>прил1!Заголовки_для_печати</vt:lpstr>
      <vt:lpstr>прил2!Заголовки_для_печати</vt:lpstr>
      <vt:lpstr>прил4!Заголовки_для_печати</vt:lpstr>
      <vt:lpstr>прил5!Заголовки_для_печати</vt:lpstr>
      <vt:lpstr>прил6!Заголовки_для_печати</vt:lpstr>
      <vt:lpstr>прил7!Заголовки_для_печати</vt:lpstr>
      <vt:lpstr>прил8!Заголовки_для_печати</vt:lpstr>
      <vt:lpstr>прил9!Заголовки_для_печати</vt:lpstr>
      <vt:lpstr>'прил 11'!Область_печати</vt:lpstr>
      <vt:lpstr>'прил 12'!Область_печати</vt:lpstr>
      <vt:lpstr>'прил 13'!Область_печати</vt:lpstr>
      <vt:lpstr>'прил 3'!Область_печати</vt:lpstr>
      <vt:lpstr>прил1!Область_печати</vt:lpstr>
      <vt:lpstr>прил2!Область_печати</vt:lpstr>
      <vt:lpstr>прил5!Область_печати</vt:lpstr>
      <vt:lpstr>прил6!Область_печати</vt:lpstr>
      <vt:lpstr>прил7!Область_печати</vt:lpstr>
      <vt:lpstr>прил8!Область_печати</vt:lpstr>
      <vt:lpstr>прил9!Область_печати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Сергей</cp:lastModifiedBy>
  <cp:lastPrinted>2019-03-04T09:35:21Z</cp:lastPrinted>
  <dcterms:created xsi:type="dcterms:W3CDTF">2017-12-07T02:26:29Z</dcterms:created>
  <dcterms:modified xsi:type="dcterms:W3CDTF">2019-11-13T05:21:52Z</dcterms:modified>
</cp:coreProperties>
</file>